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izertis100.sharepoint.com/sites/FinancialControlling-Auditora/Documentos compartidos/5. Auditoría Externa/2022/12 Diciembre/e) Cuentas anuales consolidadas/"/>
    </mc:Choice>
  </mc:AlternateContent>
  <xr:revisionPtr revIDLastSave="66" documentId="8_{9469B918-33EB-4C8E-8B58-6C203CC56606}" xr6:coauthVersionLast="47" xr6:coauthVersionMax="47" xr10:uidLastSave="{9C85CA22-2244-40E6-96EF-52CE0A27D39D}"/>
  <bookViews>
    <workbookView xWindow="-120" yWindow="-120" windowWidth="29040" windowHeight="15840" xr2:uid="{00000000-000D-0000-FFFF-FFFF00000000}"/>
  </bookViews>
  <sheets>
    <sheet name="EEFF - Consolidado" sheetId="1" r:id="rId1"/>
    <sheet name="EEFF - Individual" sheetId="8" r:id="rId2"/>
    <sheet name="Diferidos" sheetId="6" state="hidden" r:id="rId3"/>
    <sheet name="Conso 2022" sheetId="2" state="hidden" r:id="rId4"/>
    <sheet name="EEFF 2021-2020" sheetId="3" state="hidden" r:id="rId5"/>
  </sheets>
  <definedNames>
    <definedName name="_Hlk120865381" localSheetId="0">'EEFF - Consolidado'!$B$21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6" l="1"/>
  <c r="O41" i="6"/>
  <c r="N41" i="6"/>
  <c r="M41" i="6"/>
  <c r="L41" i="6"/>
  <c r="K41" i="6"/>
  <c r="J41" i="6"/>
  <c r="I41" i="6"/>
  <c r="H41" i="6"/>
  <c r="G41" i="6"/>
  <c r="F41" i="6"/>
  <c r="E41" i="6"/>
  <c r="D41" i="6"/>
  <c r="C41" i="6"/>
  <c r="P39" i="6"/>
  <c r="M10" i="6" l="1"/>
  <c r="L10" i="6"/>
  <c r="K10" i="6"/>
  <c r="J10" i="6"/>
  <c r="I10" i="6"/>
  <c r="H10" i="6"/>
  <c r="G10" i="6"/>
  <c r="F10" i="6"/>
  <c r="E10" i="6"/>
  <c r="D10" i="6"/>
  <c r="C10" i="6"/>
  <c r="N9" i="6"/>
  <c r="N8" i="6"/>
  <c r="N7" i="6"/>
  <c r="N6" i="6"/>
  <c r="N5" i="6"/>
  <c r="N10" i="6" l="1"/>
  <c r="D72" i="3" l="1"/>
  <c r="D70" i="3"/>
  <c r="D64" i="3"/>
  <c r="C60" i="2" l="1"/>
  <c r="D4" i="2" l="1"/>
  <c r="D5" i="2"/>
  <c r="D6" i="2"/>
  <c r="D7" i="2"/>
  <c r="D8" i="2"/>
  <c r="D9" i="2"/>
  <c r="D10" i="2"/>
  <c r="D11" i="2"/>
  <c r="D12" i="2"/>
  <c r="D13" i="2"/>
  <c r="D14" i="2"/>
  <c r="D15" i="2"/>
  <c r="D16" i="2"/>
  <c r="D17" i="2"/>
  <c r="D19" i="2"/>
  <c r="D20" i="2"/>
  <c r="D21" i="2"/>
  <c r="D22" i="2"/>
  <c r="D23"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54" i="2"/>
  <c r="D55" i="2"/>
  <c r="D56" i="2"/>
  <c r="D57" i="2"/>
  <c r="D3" i="2"/>
  <c r="D58" i="2" l="1"/>
  <c r="D18" i="2"/>
  <c r="D42" i="2"/>
  <c r="D60" i="2" l="1"/>
</calcChain>
</file>

<file path=xl/sharedStrings.xml><?xml version="1.0" encoding="utf-8"?>
<sst xmlns="http://schemas.openxmlformats.org/spreadsheetml/2006/main" count="362" uniqueCount="209">
  <si>
    <t>Activo</t>
  </si>
  <si>
    <t>Inmovilizado material</t>
  </si>
  <si>
    <t>Activos por derecho de uso</t>
  </si>
  <si>
    <t>Fondo de comercio</t>
  </si>
  <si>
    <t>Otros activos intangibles</t>
  </si>
  <si>
    <t>Inversiones contabilizadas aplicando el método de la participación</t>
  </si>
  <si>
    <t>Activo por impuestos diferidos</t>
  </si>
  <si>
    <t>Otros activos valorados a coste amortizado</t>
  </si>
  <si>
    <t>Total activo no corriente</t>
  </si>
  <si>
    <t>Existencias</t>
  </si>
  <si>
    <t>Activos por impuesto sobre las ganancias corrientes</t>
  </si>
  <si>
    <t>Deudores comerciales y otras cuentas a cobrar</t>
  </si>
  <si>
    <t>Otros activos financieros valorados a coste amortizado</t>
  </si>
  <si>
    <t>Otros activos corrientes</t>
  </si>
  <si>
    <t>Efectivo y otros medios líquidos equivalentes</t>
  </si>
  <si>
    <t>Total activo corriente</t>
  </si>
  <si>
    <t>Total Activo</t>
  </si>
  <si>
    <t>Patrimonio Neto y Pasivo</t>
  </si>
  <si>
    <t>Capital social</t>
  </si>
  <si>
    <t>Prima de emisión</t>
  </si>
  <si>
    <t>Otras reservas</t>
  </si>
  <si>
    <t>Ganancias acumuladas</t>
  </si>
  <si>
    <t>Acciones propias</t>
  </si>
  <si>
    <t>Otros instrumentos de patrimonio</t>
  </si>
  <si>
    <t>Diferencias de conversión</t>
  </si>
  <si>
    <t>Patrimonio atribuido a tenedores de instrumentos de patrimonio neto de la dominante</t>
  </si>
  <si>
    <t>Participaciones no dominantes</t>
  </si>
  <si>
    <t>Total patrimonio neto</t>
  </si>
  <si>
    <t>Pasivos financieros por emisión de obligaciones y otros valores negociables</t>
  </si>
  <si>
    <t>Pasivos financieros con entidades de crédito</t>
  </si>
  <si>
    <t>Pasivos por arrendamiento</t>
  </si>
  <si>
    <t>Otros pasivos financieros</t>
  </si>
  <si>
    <t>Subvenciones oficiales</t>
  </si>
  <si>
    <t>Pasivos por impuestos diferidos</t>
  </si>
  <si>
    <t>Total pasivo no corriente</t>
  </si>
  <si>
    <t>Acreedores comerciales y otras cuentas a pagar</t>
  </si>
  <si>
    <t>Pasivos por impuestos sobre las ganancias corrientes</t>
  </si>
  <si>
    <t>Otros pasivos corrientes</t>
  </si>
  <si>
    <t>Total pasivo corriente</t>
  </si>
  <si>
    <t>Total Patrimonio Neto y Pasivo</t>
  </si>
  <si>
    <t>Cuenta de resultados consolidada</t>
  </si>
  <si>
    <t>Ingresos ordinarios</t>
  </si>
  <si>
    <t>Otros ingresos</t>
  </si>
  <si>
    <t>Trabajos efectuados por el Grupo para activos no corrientes</t>
  </si>
  <si>
    <t>Consumos de materias primas y consumibles</t>
  </si>
  <si>
    <t>Gastos por retribuciones a los empleados</t>
  </si>
  <si>
    <t>Gastos por amortización</t>
  </si>
  <si>
    <t>Pérdidas / (Reversiones de pérdidas) por deterioro de valor de activos no corrientes</t>
  </si>
  <si>
    <t>Resultado de explotación</t>
  </si>
  <si>
    <t>Beneficios/ (Pérdidas) netas de activos financieros valorados a coste amortizado</t>
  </si>
  <si>
    <t>Ingresos financieros de activos financieros valorados a coste amortizado</t>
  </si>
  <si>
    <t>Diferencias negativas de cambio</t>
  </si>
  <si>
    <t>Gastos financieros de pasivos financieros valorados a coste amortizado</t>
  </si>
  <si>
    <t>Resultado financiero</t>
  </si>
  <si>
    <t>Beneficio/(Pérdida) antes de impuestos de actividades continuadas</t>
  </si>
  <si>
    <t>Gasto / (Ingreso) por impuesto sobre las ganancias</t>
  </si>
  <si>
    <t>Beneficio/(Pérdida) del ejercicio de actividades continuadas</t>
  </si>
  <si>
    <t>Beneficio /(Pérdida) del ejercicio atribuible a tenedores de instrumentos de patrimonio neto de la dominante</t>
  </si>
  <si>
    <t>Beneficio /(Pérdida) del ejercicio atribuible a participaciones no dominantes</t>
  </si>
  <si>
    <t>Ganancias / (Pérdidas) por acción básicas (expresado en euros)</t>
  </si>
  <si>
    <t>Beneficios/(Pérdidas) netas de activos financieros valorados a coste amortizado</t>
  </si>
  <si>
    <t>Participación en beneficios/(pérdidas) del ejercicio de las inversiones contabilizadas aplicando el método de la participación</t>
  </si>
  <si>
    <t>Gasto/(Ingreso) por impuesto sobre las ganancias</t>
  </si>
  <si>
    <t>Beneficio/(Pérdida) del ejercicio atribuible a tenedores de instrumentos de patrimonio neto de la dominante</t>
  </si>
  <si>
    <t>Beneficio/(Pérdida) del ejercicio atribuible a participaciones no dominantes</t>
  </si>
  <si>
    <t>Participación en beneficios/(pérdidas) del ejercicio de las inv. contabilizadas aplicando el mét. de la participación</t>
  </si>
  <si>
    <t>Inversiones en empresas del grupo y asociadas a largo plazo</t>
  </si>
  <si>
    <t>Activos por impuestos diferidos</t>
  </si>
  <si>
    <t>Inversiones en empresas del grupo y asociadas a corto plazo</t>
  </si>
  <si>
    <t>Deudas con empresas del grupo y asociadas a largo plazo</t>
  </si>
  <si>
    <t>Deudas con empresas del grupo y asociadas</t>
  </si>
  <si>
    <t>Otros gastos de explotación</t>
  </si>
  <si>
    <t>Pérdidas/(Reversiones de pérdidas) por deterioro de valor de activos no corrientes</t>
  </si>
  <si>
    <t>Otros resultados</t>
  </si>
  <si>
    <t>Diferencias (negativas)/positivas de cambio</t>
  </si>
  <si>
    <t>TOTAL ACTIVO</t>
  </si>
  <si>
    <t>EPÍGRAFE</t>
  </si>
  <si>
    <t>TOTAL PASIVO</t>
  </si>
  <si>
    <t>RESULTADO DEL EJERCICIO</t>
  </si>
  <si>
    <t>miles</t>
  </si>
  <si>
    <t>Total Activo No Corriente</t>
  </si>
  <si>
    <t>Total Activo Corriente</t>
  </si>
  <si>
    <t>Capital</t>
  </si>
  <si>
    <t>Otros instrumentos de patrimonio propio</t>
  </si>
  <si>
    <t>Total Patrimonio Neto</t>
  </si>
  <si>
    <t xml:space="preserve">Pasivos financieros con entidades de crédito </t>
  </si>
  <si>
    <t>Total Pasivo No Corriente</t>
  </si>
  <si>
    <t>Otras provisiones</t>
  </si>
  <si>
    <t>Total Pasivo Corriente</t>
  </si>
  <si>
    <t> Operaciones Continuadas</t>
  </si>
  <si>
    <t xml:space="preserve">Ingresos ordinarios </t>
  </si>
  <si>
    <t>Variación de existencias de productos terminados y en curso de fabricación</t>
  </si>
  <si>
    <t>Resultado de Explotación</t>
  </si>
  <si>
    <t xml:space="preserve">Participación en beneficios / (pérdidas) del ejercicio de las inversiones  contabilizadas aplicando el método de la participación </t>
  </si>
  <si>
    <t>EEFF NIIF 01/01/2021</t>
  </si>
  <si>
    <t>EEFF NIIF 2021</t>
  </si>
  <si>
    <t>(*)</t>
  </si>
  <si>
    <t>Reserva legal</t>
  </si>
  <si>
    <t>Izertis</t>
  </si>
  <si>
    <t>Otras soc.</t>
  </si>
  <si>
    <t>Total</t>
  </si>
  <si>
    <t>EJERCICIO 2021</t>
  </si>
  <si>
    <t>EJERCICIO 2022</t>
  </si>
  <si>
    <t>Neto</t>
  </si>
  <si>
    <t>Miles</t>
  </si>
  <si>
    <t>Resultado del ejercicio</t>
  </si>
  <si>
    <t>Cuentas</t>
  </si>
  <si>
    <t>BC Sistemas</t>
  </si>
  <si>
    <t>IG Ibérica</t>
  </si>
  <si>
    <t>Izertis Canarias</t>
  </si>
  <si>
    <t>Izertis Portugal</t>
  </si>
  <si>
    <t>Izertis Ventures</t>
  </si>
  <si>
    <t>Nexis</t>
  </si>
  <si>
    <t>Queres</t>
  </si>
  <si>
    <t>SLA</t>
  </si>
  <si>
    <t>Solid</t>
  </si>
  <si>
    <t>Ticmind</t>
  </si>
  <si>
    <t>EJERCICIO 2020</t>
  </si>
  <si>
    <t>Epígrafe CCAA Consolidadas</t>
  </si>
  <si>
    <t>Cuenta 5D</t>
  </si>
  <si>
    <t>3ASide</t>
  </si>
  <si>
    <t>DataAdviser</t>
  </si>
  <si>
    <t>GrupoGlobe</t>
  </si>
  <si>
    <t>Rebis</t>
  </si>
  <si>
    <t>Total general</t>
  </si>
  <si>
    <t>Activos por impuesto diferido</t>
  </si>
  <si>
    <t>Total Activos por impuesto diferido</t>
  </si>
  <si>
    <t>Pasivos por impuesto diferido</t>
  </si>
  <si>
    <t>Total Pasivos por impuesto diferido</t>
  </si>
  <si>
    <t>EEFF</t>
  </si>
  <si>
    <t>EEFF (miles €)</t>
  </si>
  <si>
    <t>IZERTIS</t>
  </si>
  <si>
    <t>SIDERTIA</t>
  </si>
  <si>
    <t>IZERTIS PORTUGAL</t>
  </si>
  <si>
    <t>NEXIS</t>
  </si>
  <si>
    <t>GLOBE NORTE</t>
  </si>
  <si>
    <t>GLOBETESTING</t>
  </si>
  <si>
    <t>IZERTIS CANARIAS</t>
  </si>
  <si>
    <t>IZERTIS VENTURES</t>
  </si>
  <si>
    <t>DUONET</t>
  </si>
  <si>
    <t>OKODE</t>
  </si>
  <si>
    <t>AURA</t>
  </si>
  <si>
    <t>PHARMA</t>
  </si>
  <si>
    <t>WEALIZE</t>
  </si>
  <si>
    <t>TOTAL</t>
  </si>
  <si>
    <t>* Las cifras presentadas son un extracto de las Cuentas Anuales Consolidadas del Grupo Izertis publicadas en Otra Información Relevante (OIR) con fecha 12 de abril de 2023. En caso de discrepancia, siempre prevalecerán los importes recogidos en las mencionadas Cuentas Anuales Consolidadas.</t>
  </si>
  <si>
    <t>Cuenta de pérdidas y ganancias</t>
  </si>
  <si>
    <t>Inmovilizado intangible</t>
  </si>
  <si>
    <t>Fondos propios</t>
  </si>
  <si>
    <t>Importe neto de la cifra de negocios</t>
  </si>
  <si>
    <t>Investigación y desarrollo</t>
  </si>
  <si>
    <t>Ventas</t>
  </si>
  <si>
    <t>Patentes, licencias, marcas y similares</t>
  </si>
  <si>
    <t>Prestaciones de servicios</t>
  </si>
  <si>
    <t>Reservas</t>
  </si>
  <si>
    <t>Trabajos realizados por la empresa para su activo</t>
  </si>
  <si>
    <t>Relaciones con clientes</t>
  </si>
  <si>
    <t>Aprovisionamientos</t>
  </si>
  <si>
    <t>Aplicaciones informáticas</t>
  </si>
  <si>
    <t>Otros ingresos de explotación</t>
  </si>
  <si>
    <t>(Acciones y participaciones en patrimonio propias)</t>
  </si>
  <si>
    <t>Ingresos accesorios y otros de gestión corriente</t>
  </si>
  <si>
    <t>Otras aportaciones de socios</t>
  </si>
  <si>
    <t>Subvenciones de explotación incorporadas al resultado del ejercicio</t>
  </si>
  <si>
    <t>Instrumentos de patrimonio</t>
  </si>
  <si>
    <t>Gastos de personal</t>
  </si>
  <si>
    <t>Créditos a empresas</t>
  </si>
  <si>
    <t>Sueldos, salarios y asimilados</t>
  </si>
  <si>
    <t>Inversiones financieras a largo plazo</t>
  </si>
  <si>
    <t>Subvenciones, donaciones y legados recibidos</t>
  </si>
  <si>
    <t>Cargas sociales</t>
  </si>
  <si>
    <t>Créditos a terceros</t>
  </si>
  <si>
    <t>Deudas a largo plazo</t>
  </si>
  <si>
    <t>Servicios exteriores</t>
  </si>
  <si>
    <t>Otros activos financieros</t>
  </si>
  <si>
    <t>Obligaciones y otros valores negociables</t>
  </si>
  <si>
    <t>Tributos</t>
  </si>
  <si>
    <t>Deudas con entidades de crédito</t>
  </si>
  <si>
    <t>Pérdidas, deterioro y variación de provisiones por operaciones comerciales</t>
  </si>
  <si>
    <t>Otros gastos de gestión corriente</t>
  </si>
  <si>
    <t>Deudas con empresas del grupo a largo plazo</t>
  </si>
  <si>
    <t>Amortización del inmovilizado</t>
  </si>
  <si>
    <t>Imputación de subvenciones de inmovilizado no financiero y otras</t>
  </si>
  <si>
    <t>Clientes por ventas y prestación de servicios</t>
  </si>
  <si>
    <t>Deterioro y resultado por enajenaciones del inmovilizado</t>
  </si>
  <si>
    <t>Clientes, empresas del grupo y asociadas</t>
  </si>
  <si>
    <t>Deudas a corto plazo</t>
  </si>
  <si>
    <t>Personal</t>
  </si>
  <si>
    <t>Activos por impuesto corriente</t>
  </si>
  <si>
    <t>Ingresos financieros</t>
  </si>
  <si>
    <t>Otros créditos con las administraciones públicas</t>
  </si>
  <si>
    <t>Gastos financieros</t>
  </si>
  <si>
    <t>Deudas con empresas del grupo a corto plazo</t>
  </si>
  <si>
    <t>Diferencias de cambio</t>
  </si>
  <si>
    <t>Resultado Financiero</t>
  </si>
  <si>
    <t>Inversiones financieras a corto plazo</t>
  </si>
  <si>
    <t>Proveedores</t>
  </si>
  <si>
    <t>Proveedores, empresas del grupo y asociadas</t>
  </si>
  <si>
    <t>Resultado antes de impuestos</t>
  </si>
  <si>
    <t>Acreedores varios</t>
  </si>
  <si>
    <t>Impuesto sobre beneficios</t>
  </si>
  <si>
    <t>Acreedores, empresas del grupo y asociadas</t>
  </si>
  <si>
    <t>Periodificaciones a corto plazo</t>
  </si>
  <si>
    <t>Remuneraciones pendientes de pago</t>
  </si>
  <si>
    <t>Pasivos por impuesto corriente</t>
  </si>
  <si>
    <t>Tesorería</t>
  </si>
  <si>
    <t>Otras deudas con las administraciones públicas</t>
  </si>
  <si>
    <t>Otros activos líquidos equivalentes</t>
  </si>
  <si>
    <t>* Las cifras presentadas son un extracto de las Cuentas Anuales Individuales de Izertis, S.A. publicadas en Otra Información Relevante (OIR) con fecha 12 de abril de 2023. En caso de discrepancia, siempre prevalecerán los importes recogidos en las mencionadas Cuentas Anuales.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</si>
</sst>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quot;-&quot;"/>
    <numFmt numFmtId="165" formatCode="#,##0.00;\(#,##0.00\);&quot;-&quot;"/>
  </numFmts>
  <fonts count="12" x14ac:knownFonts="1">
    <font>
      <sz val="11"/>
      <color theme="1"/>
      <name val="Calibri"/>
      <family val="2"/>
      <scheme val="minor"/>
    </font>
    <font>
      <b/>
      <sz val="8"/>
      <color rgb="FFFFFFFF"/>
      <name val="Muli"/>
    </font>
    <font>
      <b/>
      <sz val="8"/>
      <color theme="1"/>
      <name val="Muli"/>
    </font>
    <font>
      <sz val="8"/>
      <color theme="1"/>
      <name val="Muli"/>
    </font>
    <font>
      <b/>
      <i/>
      <sz val="8"/>
      <color theme="1"/>
      <name val="Muli"/>
    </font>
    <font>
      <b/>
      <sz val="8"/>
      <color theme="0"/>
      <name val="Muli"/>
    </font>
    <font>
      <b/>
      <sz val="8"/>
      <color rgb="FF000000"/>
      <name val="Muli"/>
    </font>
    <font>
      <sz val="8"/>
      <color rgb="FF000000"/>
      <name val="Muli"/>
    </font>
    <font>
      <b/>
      <sz val="8"/>
      <color rgb="FFFF0000"/>
      <name val="Muli"/>
    </font>
    <font>
      <sz val="11"/>
      <color theme="1"/>
      <name val="Calibri"/>
      <family val="2"/>
      <scheme val="minor"/>
    </font>
    <font>
      <sz val="8"/>
      <color theme="1"/>
      <name val="Muli"/>
      <family val="2"/>
    </font>
    <font>
      <i/>
      <sz val="8.5"/>
      <color theme="1"/>
      <name val="Muli"/>
    </font>
  </fonts>
  <fills count="6">
    <fill>
      <patternFill patternType="none"/>
    </fill>
    <fill>
      <patternFill patternType="gray125"/>
    </fill>
    <fill>
      <patternFill patternType="solid">
        <fgColor rgb="FFEB5B5B"/>
        <bgColor indexed="64"/>
      </patternFill>
    </fill>
    <fill>
      <patternFill patternType="solid">
        <fgColor rgb="FF363D58"/>
        <bgColor indexed="64"/>
      </patternFill>
    </fill>
    <fill>
      <patternFill patternType="solid">
        <fgColor rgb="FFEB5B5B"/>
        <bgColor theme="4" tint="0.79998168889431442"/>
      </patternFill>
    </fill>
    <fill>
      <patternFill patternType="solid">
        <fgColor theme="0" tint="-0.14999847407452621"/>
        <bgColor indexed="64"/>
      </patternFill>
    </fill>
  </fills>
  <borders count="48">
    <border>
      <left/>
      <right/>
      <top/>
      <bottom/>
      <diagonal/>
    </border>
    <border>
      <left style="medium">
        <color rgb="FFEB5B5B"/>
      </left>
      <right style="medium">
        <color rgb="FFEB5B5B"/>
      </right>
      <top style="medium">
        <color rgb="FFEB5B5B"/>
      </top>
      <bottom style="medium">
        <color rgb="FFEB5B5B"/>
      </bottom>
      <diagonal/>
    </border>
    <border>
      <left style="medium">
        <color rgb="FF363D58"/>
      </left>
      <right/>
      <top/>
      <bottom style="medium">
        <color rgb="FF363D58"/>
      </bottom>
      <diagonal/>
    </border>
    <border>
      <left/>
      <right/>
      <top/>
      <bottom style="medium">
        <color rgb="FF363D58"/>
      </bottom>
      <diagonal/>
    </border>
    <border>
      <left/>
      <right style="medium">
        <color rgb="FF363D58"/>
      </right>
      <top/>
      <bottom style="medium">
        <color rgb="FF363D58"/>
      </bottom>
      <diagonal/>
    </border>
    <border>
      <left style="medium">
        <color rgb="FF363D58"/>
      </left>
      <right style="medium">
        <color rgb="FF363D58"/>
      </right>
      <top style="medium">
        <color rgb="FF363D58"/>
      </top>
      <bottom style="medium">
        <color rgb="FF363D58"/>
      </bottom>
      <diagonal/>
    </border>
    <border>
      <left style="medium">
        <color rgb="FF363D58"/>
      </left>
      <right/>
      <top/>
      <bottom/>
      <diagonal/>
    </border>
    <border>
      <left/>
      <right style="medium">
        <color rgb="FF363D58"/>
      </right>
      <top/>
      <bottom/>
      <diagonal/>
    </border>
    <border>
      <left style="medium">
        <color rgb="FF363D58"/>
      </left>
      <right/>
      <top style="medium">
        <color rgb="FFEB5B5B"/>
      </top>
      <bottom/>
      <diagonal/>
    </border>
    <border>
      <left/>
      <right/>
      <top style="medium">
        <color rgb="FFEB5B5B"/>
      </top>
      <bottom/>
      <diagonal/>
    </border>
    <border>
      <left/>
      <right style="medium">
        <color rgb="FF363D58"/>
      </right>
      <top style="medium">
        <color rgb="FFEB5B5B"/>
      </top>
      <bottom/>
      <diagonal/>
    </border>
    <border>
      <left style="medium">
        <color rgb="FF363D58"/>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rgb="FF363D58"/>
      </right>
      <top style="medium">
        <color theme="0" tint="-0.14996795556505021"/>
      </top>
      <bottom style="medium">
        <color theme="0" tint="-0.14996795556505021"/>
      </bottom>
      <diagonal/>
    </border>
    <border>
      <left style="medium">
        <color rgb="FF363D58"/>
      </left>
      <right/>
      <top style="medium">
        <color theme="0" tint="-0.14996795556505021"/>
      </top>
      <bottom style="medium">
        <color rgb="FF363D58"/>
      </bottom>
      <diagonal/>
    </border>
    <border>
      <left/>
      <right/>
      <top style="medium">
        <color theme="0" tint="-0.14996795556505021"/>
      </top>
      <bottom style="medium">
        <color rgb="FF363D58"/>
      </bottom>
      <diagonal/>
    </border>
    <border>
      <left/>
      <right style="medium">
        <color rgb="FF363D58"/>
      </right>
      <top style="medium">
        <color theme="0" tint="-0.14996795556505021"/>
      </top>
      <bottom style="medium">
        <color rgb="FF363D58"/>
      </bottom>
      <diagonal/>
    </border>
    <border>
      <left style="medium">
        <color rgb="FFEB5B5B"/>
      </left>
      <right/>
      <top style="medium">
        <color rgb="FFEB5B5B"/>
      </top>
      <bottom style="medium">
        <color rgb="FFEB5B5B"/>
      </bottom>
      <diagonal/>
    </border>
    <border>
      <left style="medium">
        <color rgb="FF363D58"/>
      </left>
      <right/>
      <top/>
      <bottom style="medium">
        <color rgb="FFD9D9D9"/>
      </bottom>
      <diagonal/>
    </border>
    <border>
      <left style="medium">
        <color rgb="FF363D58"/>
      </left>
      <right/>
      <top style="medium">
        <color rgb="FF363D58"/>
      </top>
      <bottom style="medium">
        <color rgb="FF363D58"/>
      </bottom>
      <diagonal/>
    </border>
    <border>
      <left style="medium">
        <color rgb="FF363D58"/>
      </left>
      <right/>
      <top style="medium">
        <color rgb="FFD9D9D9"/>
      </top>
      <bottom style="medium">
        <color rgb="FF363D58"/>
      </bottom>
      <diagonal/>
    </border>
    <border>
      <left style="medium">
        <color rgb="FF363D58"/>
      </left>
      <right/>
      <top style="medium">
        <color rgb="FFD9D9D9"/>
      </top>
      <bottom style="medium">
        <color theme="0" tint="-0.14996795556505021"/>
      </bottom>
      <diagonal/>
    </border>
    <border>
      <left style="medium">
        <color rgb="FF363D58"/>
      </left>
      <right/>
      <top style="medium">
        <color rgb="FFEB5B5B"/>
      </top>
      <bottom style="medium">
        <color rgb="FFD9D9D9"/>
      </bottom>
      <diagonal/>
    </border>
    <border>
      <left style="medium">
        <color rgb="FF363D58"/>
      </left>
      <right/>
      <top style="medium">
        <color theme="0" tint="-0.14996795556505021"/>
      </top>
      <bottom style="medium">
        <color rgb="FFD9D9D9"/>
      </bottom>
      <diagonal/>
    </border>
    <border>
      <left/>
      <right style="medium">
        <color rgb="FFEB5B5B"/>
      </right>
      <top style="medium">
        <color rgb="FFEB5B5B"/>
      </top>
      <bottom style="medium">
        <color rgb="FFEB5B5B"/>
      </bottom>
      <diagonal/>
    </border>
    <border>
      <left/>
      <right/>
      <top style="medium">
        <color rgb="FFEB5B5B"/>
      </top>
      <bottom style="medium">
        <color rgb="FFD9D9D9"/>
      </bottom>
      <diagonal/>
    </border>
    <border>
      <left/>
      <right/>
      <top/>
      <bottom style="medium">
        <color rgb="FFD9D9D9"/>
      </bottom>
      <diagonal/>
    </border>
    <border>
      <left/>
      <right/>
      <top style="medium">
        <color rgb="FF363D58"/>
      </top>
      <bottom style="medium">
        <color rgb="FF363D58"/>
      </bottom>
      <diagonal/>
    </border>
    <border>
      <left/>
      <right/>
      <top style="medium">
        <color rgb="FFD9D9D9"/>
      </top>
      <bottom style="medium">
        <color rgb="FF363D58"/>
      </bottom>
      <diagonal/>
    </border>
    <border>
      <left/>
      <right/>
      <top style="medium">
        <color rgb="FFD9D9D9"/>
      </top>
      <bottom style="medium">
        <color theme="0" tint="-0.14996795556505021"/>
      </bottom>
      <diagonal/>
    </border>
    <border>
      <left/>
      <right/>
      <top style="medium">
        <color theme="0" tint="-0.14996795556505021"/>
      </top>
      <bottom style="medium">
        <color rgb="FFD9D9D9"/>
      </bottom>
      <diagonal/>
    </border>
    <border>
      <left/>
      <right style="medium">
        <color rgb="FF363D58"/>
      </right>
      <top/>
      <bottom style="medium">
        <color rgb="FFD9D9D9"/>
      </bottom>
      <diagonal/>
    </border>
    <border>
      <left/>
      <right style="medium">
        <color rgb="FF363D58"/>
      </right>
      <top style="medium">
        <color rgb="FF363D58"/>
      </top>
      <bottom style="medium">
        <color rgb="FF363D58"/>
      </bottom>
      <diagonal/>
    </border>
    <border>
      <left/>
      <right style="medium">
        <color rgb="FF363D58"/>
      </right>
      <top style="medium">
        <color rgb="FFD9D9D9"/>
      </top>
      <bottom style="medium">
        <color rgb="FF363D58"/>
      </bottom>
      <diagonal/>
    </border>
    <border>
      <left/>
      <right style="medium">
        <color rgb="FF363D58"/>
      </right>
      <top style="medium">
        <color rgb="FFEB5B5B"/>
      </top>
      <bottom style="medium">
        <color rgb="FFD9D9D9"/>
      </bottom>
      <diagonal/>
    </border>
    <border>
      <left/>
      <right style="medium">
        <color rgb="FF363D58"/>
      </right>
      <top style="medium">
        <color rgb="FFD9D9D9"/>
      </top>
      <bottom style="medium">
        <color theme="0" tint="-0.14996795556505021"/>
      </bottom>
      <diagonal/>
    </border>
    <border>
      <left/>
      <right style="medium">
        <color rgb="FF363D58"/>
      </right>
      <top style="medium">
        <color theme="0" tint="-0.14996795556505021"/>
      </top>
      <bottom style="medium">
        <color rgb="FFD9D9D9"/>
      </bottom>
      <diagonal/>
    </border>
    <border>
      <left style="medium">
        <color rgb="FFEB5B5B"/>
      </left>
      <right style="medium">
        <color rgb="FFEB5B5B"/>
      </right>
      <top style="medium">
        <color rgb="FFEB5B5B"/>
      </top>
      <bottom/>
      <diagonal/>
    </border>
    <border>
      <left style="medium">
        <color rgb="FFEB5B5B"/>
      </left>
      <right style="medium">
        <color rgb="FFEB5B5B"/>
      </right>
      <top/>
      <bottom style="medium">
        <color rgb="FFEB5B5B"/>
      </bottom>
      <diagonal/>
    </border>
    <border>
      <left style="medium">
        <color rgb="FFEB5B5B"/>
      </left>
      <right/>
      <top style="medium">
        <color rgb="FF363D58"/>
      </top>
      <bottom style="medium">
        <color theme="0" tint="-0.14996795556505021"/>
      </bottom>
      <diagonal/>
    </border>
    <border>
      <left/>
      <right style="medium">
        <color rgb="FF363D58"/>
      </right>
      <top style="medium">
        <color rgb="FF363D58"/>
      </top>
      <bottom style="medium">
        <color theme="0" tint="-0.14996795556505021"/>
      </bottom>
      <diagonal/>
    </border>
    <border>
      <left style="medium">
        <color rgb="FFEB5B5B"/>
      </left>
      <right/>
      <top style="medium">
        <color theme="0" tint="-0.14996795556505021"/>
      </top>
      <bottom style="medium">
        <color rgb="FF363D58"/>
      </bottom>
      <diagonal/>
    </border>
    <border>
      <left style="medium">
        <color rgb="FF363D58"/>
      </left>
      <right/>
      <top style="medium">
        <color rgb="FFEB5B5B"/>
      </top>
      <bottom style="medium">
        <color theme="0" tint="-0.14996795556505021"/>
      </bottom>
      <diagonal/>
    </border>
    <border>
      <left/>
      <right/>
      <top style="medium">
        <color rgb="FFEB5B5B"/>
      </top>
      <bottom style="medium">
        <color theme="0" tint="-0.14996795556505021"/>
      </bottom>
      <diagonal/>
    </border>
    <border>
      <left/>
      <right style="medium">
        <color rgb="FF363D58"/>
      </right>
      <top style="medium">
        <color rgb="FFEB5B5B"/>
      </top>
      <bottom style="medium">
        <color theme="0" tint="-0.14996795556505021"/>
      </bottom>
      <diagonal/>
    </border>
    <border>
      <left/>
      <right style="medium">
        <color rgb="FF363D58"/>
      </right>
      <top style="medium">
        <color rgb="FF363D58"/>
      </top>
      <bottom/>
      <diagonal/>
    </border>
    <border>
      <left style="medium">
        <color rgb="FF363D58"/>
      </left>
      <right/>
      <top style="medium">
        <color rgb="FF363D58"/>
      </top>
      <bottom/>
      <diagonal/>
    </border>
    <border>
      <left/>
      <right/>
      <top style="medium">
        <color rgb="FF363D58"/>
      </top>
      <bottom/>
      <diagonal/>
    </border>
  </borders>
  <cellStyleXfs count="3">
    <xf numFmtId="0" fontId="0" fillId="0" borderId="0"/>
    <xf numFmtId="0" fontId="9" fillId="0" borderId="0"/>
    <xf numFmtId="0" fontId="10" fillId="0" borderId="0"/>
  </cellStyleXfs>
  <cellXfs count="164">
    <xf numFmtId="0" fontId="0" fillId="0" borderId="0" xfId="0"/>
    <xf numFmtId="0" fontId="3" fillId="0" borderId="0" xfId="0" applyFont="1"/>
    <xf numFmtId="0" fontId="3" fillId="0" borderId="0" xfId="0" applyFont="1" applyAlignment="1">
      <alignment vertical="center"/>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wrapText="1"/>
    </xf>
    <xf numFmtId="0" fontId="2" fillId="0" borderId="6" xfId="0" applyFont="1" applyBorder="1" applyAlignment="1">
      <alignment vertical="center" wrapText="1"/>
    </xf>
    <xf numFmtId="0" fontId="3" fillId="0" borderId="6" xfId="0" applyFont="1" applyBorder="1" applyAlignment="1">
      <alignment vertical="center" wrapText="1"/>
    </xf>
    <xf numFmtId="0" fontId="1" fillId="3" borderId="5" xfId="0" applyFont="1" applyFill="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wrapText="1"/>
    </xf>
    <xf numFmtId="164" fontId="1" fillId="3" borderId="5" xfId="0" applyNumberFormat="1" applyFont="1" applyFill="1" applyBorder="1" applyAlignment="1">
      <alignment vertical="center" wrapText="1"/>
    </xf>
    <xf numFmtId="0" fontId="4" fillId="0" borderId="11" xfId="0" applyFont="1" applyBorder="1" applyAlignment="1">
      <alignment vertical="center" wrapText="1"/>
    </xf>
    <xf numFmtId="164" fontId="3" fillId="0" borderId="0" xfId="0" applyNumberFormat="1" applyFont="1" applyAlignment="1">
      <alignment vertical="center"/>
    </xf>
    <xf numFmtId="0" fontId="5" fillId="4" borderId="1" xfId="0" applyFont="1" applyFill="1" applyBorder="1" applyAlignment="1">
      <alignment horizontal="center" vertical="center"/>
    </xf>
    <xf numFmtId="0" fontId="3" fillId="0" borderId="8" xfId="0" applyFont="1" applyBorder="1" applyAlignment="1">
      <alignment vertical="center"/>
    </xf>
    <xf numFmtId="164" fontId="3" fillId="0" borderId="9" xfId="0" applyNumberFormat="1" applyFont="1" applyBorder="1" applyAlignment="1">
      <alignment vertical="center"/>
    </xf>
    <xf numFmtId="164" fontId="3" fillId="0" borderId="10" xfId="0" applyNumberFormat="1" applyFont="1" applyBorder="1" applyAlignment="1">
      <alignment vertical="center"/>
    </xf>
    <xf numFmtId="0" fontId="3" fillId="0" borderId="6" xfId="0" applyFont="1" applyBorder="1" applyAlignment="1">
      <alignment vertical="center"/>
    </xf>
    <xf numFmtId="164" fontId="3" fillId="0" borderId="7" xfId="0" applyNumberFormat="1" applyFont="1" applyBorder="1" applyAlignment="1">
      <alignment vertical="center"/>
    </xf>
    <xf numFmtId="0" fontId="5" fillId="3" borderId="5" xfId="0" applyFont="1" applyFill="1" applyBorder="1" applyAlignment="1">
      <alignment vertical="center"/>
    </xf>
    <xf numFmtId="164" fontId="5" fillId="3" borderId="5" xfId="0" applyNumberFormat="1" applyFont="1" applyFill="1" applyBorder="1" applyAlignment="1">
      <alignment vertical="center"/>
    </xf>
    <xf numFmtId="0" fontId="3" fillId="0" borderId="11" xfId="0" applyFont="1" applyBorder="1" applyAlignment="1">
      <alignment vertical="center"/>
    </xf>
    <xf numFmtId="164" fontId="3" fillId="0" borderId="12" xfId="0" applyNumberFormat="1" applyFont="1" applyBorder="1" applyAlignment="1">
      <alignment vertical="center"/>
    </xf>
    <xf numFmtId="164" fontId="3" fillId="0" borderId="13" xfId="0" applyNumberFormat="1" applyFont="1" applyBorder="1" applyAlignment="1">
      <alignment vertical="center"/>
    </xf>
    <xf numFmtId="0" fontId="0" fillId="0" borderId="0" xfId="0" applyAlignment="1">
      <alignment vertical="center"/>
    </xf>
    <xf numFmtId="14" fontId="5" fillId="4" borderId="1" xfId="0" applyNumberFormat="1" applyFont="1" applyFill="1" applyBorder="1" applyAlignment="1">
      <alignment horizontal="center" vertical="center"/>
    </xf>
    <xf numFmtId="164" fontId="2" fillId="0" borderId="9" xfId="0" applyNumberFormat="1" applyFont="1" applyBorder="1" applyAlignment="1">
      <alignment vertical="center" wrapText="1"/>
    </xf>
    <xf numFmtId="164" fontId="2" fillId="0" borderId="10" xfId="0" applyNumberFormat="1" applyFont="1" applyBorder="1" applyAlignment="1">
      <alignment vertical="center" wrapText="1"/>
    </xf>
    <xf numFmtId="164" fontId="2" fillId="0" borderId="12" xfId="0" applyNumberFormat="1" applyFont="1" applyBorder="1" applyAlignment="1">
      <alignment vertical="center" wrapText="1"/>
    </xf>
    <xf numFmtId="164" fontId="2" fillId="0" borderId="13" xfId="0" applyNumberFormat="1" applyFont="1" applyBorder="1" applyAlignment="1">
      <alignment vertical="center" wrapText="1"/>
    </xf>
    <xf numFmtId="164" fontId="2" fillId="0" borderId="0" xfId="0" applyNumberFormat="1" applyFont="1" applyAlignment="1">
      <alignment vertical="center" wrapText="1"/>
    </xf>
    <xf numFmtId="164" fontId="2" fillId="0" borderId="7" xfId="0" applyNumberFormat="1" applyFont="1" applyBorder="1" applyAlignment="1">
      <alignment vertical="center" wrapText="1"/>
    </xf>
    <xf numFmtId="164" fontId="4" fillId="0" borderId="12" xfId="0" applyNumberFormat="1" applyFont="1" applyBorder="1" applyAlignment="1">
      <alignment vertical="center" wrapText="1"/>
    </xf>
    <xf numFmtId="164" fontId="4" fillId="0" borderId="13" xfId="0" applyNumberFormat="1" applyFont="1" applyBorder="1" applyAlignment="1">
      <alignment vertical="center" wrapText="1"/>
    </xf>
    <xf numFmtId="164" fontId="2" fillId="0" borderId="15" xfId="0" applyNumberFormat="1" applyFont="1" applyBorder="1" applyAlignment="1">
      <alignment vertical="center" wrapText="1"/>
    </xf>
    <xf numFmtId="164" fontId="2" fillId="0" borderId="16" xfId="0" applyNumberFormat="1" applyFont="1" applyBorder="1" applyAlignment="1">
      <alignment vertical="center" wrapText="1"/>
    </xf>
    <xf numFmtId="164" fontId="3" fillId="0" borderId="0" xfId="0" applyNumberFormat="1" applyFont="1"/>
    <xf numFmtId="0" fontId="1" fillId="2" borderId="17" xfId="0" applyFont="1" applyFill="1" applyBorder="1" applyAlignment="1">
      <alignment vertical="center" wrapText="1"/>
    </xf>
    <xf numFmtId="0" fontId="6" fillId="0" borderId="18" xfId="0" applyFont="1" applyBorder="1" applyAlignment="1">
      <alignment vertical="center"/>
    </xf>
    <xf numFmtId="0" fontId="6" fillId="0" borderId="6" xfId="0" applyFont="1" applyBorder="1" applyAlignment="1">
      <alignment vertical="center"/>
    </xf>
    <xf numFmtId="0" fontId="1" fillId="3" borderId="19" xfId="0" applyFont="1" applyFill="1" applyBorder="1" applyAlignment="1">
      <alignment vertical="center"/>
    </xf>
    <xf numFmtId="0" fontId="6" fillId="0" borderId="20" xfId="0" applyFont="1" applyBorder="1" applyAlignment="1">
      <alignment vertical="center"/>
    </xf>
    <xf numFmtId="0" fontId="1" fillId="3" borderId="2" xfId="0" applyFont="1" applyFill="1" applyBorder="1" applyAlignment="1">
      <alignment vertical="center"/>
    </xf>
    <xf numFmtId="0" fontId="3" fillId="0" borderId="2" xfId="0" applyFont="1" applyBorder="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1" fillId="3" borderId="6" xfId="0" applyFont="1" applyFill="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6" xfId="0" applyFont="1" applyBorder="1" applyAlignment="1">
      <alignment vertical="center" wrapText="1"/>
    </xf>
    <xf numFmtId="0" fontId="6" fillId="0" borderId="2"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14" fontId="1" fillId="2" borderId="24" xfId="0" applyNumberFormat="1" applyFont="1" applyFill="1" applyBorder="1" applyAlignment="1">
      <alignment horizontal="center" vertical="center" wrapText="1"/>
    </xf>
    <xf numFmtId="164" fontId="2" fillId="0" borderId="25" xfId="0" applyNumberFormat="1" applyFont="1" applyBorder="1" applyAlignment="1">
      <alignment horizontal="right" vertical="center" wrapText="1"/>
    </xf>
    <xf numFmtId="164" fontId="2" fillId="0" borderId="26" xfId="0" applyNumberFormat="1" applyFont="1" applyBorder="1" applyAlignment="1">
      <alignment horizontal="right" vertical="center" wrapText="1"/>
    </xf>
    <xf numFmtId="164" fontId="2" fillId="0" borderId="0" xfId="0" applyNumberFormat="1" applyFont="1" applyAlignment="1">
      <alignment horizontal="right" vertical="center" wrapText="1"/>
    </xf>
    <xf numFmtId="164" fontId="1" fillId="3" borderId="27" xfId="0" applyNumberFormat="1" applyFont="1" applyFill="1" applyBorder="1" applyAlignment="1">
      <alignment horizontal="right" vertical="center" wrapText="1"/>
    </xf>
    <xf numFmtId="164" fontId="2" fillId="0" borderId="28" xfId="0" applyNumberFormat="1" applyFont="1" applyBorder="1" applyAlignment="1">
      <alignment horizontal="right" vertical="center" wrapText="1"/>
    </xf>
    <xf numFmtId="164" fontId="1" fillId="3" borderId="3" xfId="0" applyNumberFormat="1" applyFont="1" applyFill="1" applyBorder="1" applyAlignment="1">
      <alignment horizontal="right" vertical="center" wrapText="1"/>
    </xf>
    <xf numFmtId="164" fontId="1" fillId="0" borderId="3" xfId="0" applyNumberFormat="1" applyFont="1" applyBorder="1" applyAlignment="1">
      <alignment horizontal="center" vertical="center" wrapText="1"/>
    </xf>
    <xf numFmtId="164" fontId="2" fillId="0" borderId="27" xfId="0" applyNumberFormat="1" applyFont="1" applyBorder="1" applyAlignment="1">
      <alignment horizontal="right" vertical="center" wrapText="1"/>
    </xf>
    <xf numFmtId="164" fontId="2" fillId="0" borderId="29" xfId="0" applyNumberFormat="1" applyFont="1" applyBorder="1" applyAlignment="1">
      <alignment horizontal="right" vertical="center" wrapText="1"/>
    </xf>
    <xf numFmtId="164" fontId="1" fillId="3" borderId="0" xfId="0" applyNumberFormat="1" applyFont="1" applyFill="1" applyAlignment="1">
      <alignment horizontal="right" vertical="center" wrapText="1"/>
    </xf>
    <xf numFmtId="164" fontId="3" fillId="0" borderId="3" xfId="0" applyNumberFormat="1" applyFont="1" applyBorder="1" applyAlignment="1">
      <alignment vertical="center" wrapText="1"/>
    </xf>
    <xf numFmtId="164" fontId="2" fillId="5" borderId="25" xfId="0" applyNumberFormat="1" applyFont="1" applyFill="1" applyBorder="1" applyAlignment="1">
      <alignment horizontal="right" vertical="center" wrapText="1"/>
    </xf>
    <xf numFmtId="164" fontId="2" fillId="5" borderId="26" xfId="0" applyNumberFormat="1" applyFont="1" applyFill="1" applyBorder="1" applyAlignment="1">
      <alignment horizontal="right" vertical="center" wrapText="1"/>
    </xf>
    <xf numFmtId="164" fontId="3" fillId="5" borderId="26" xfId="0" applyNumberFormat="1" applyFont="1" applyFill="1" applyBorder="1" applyAlignment="1">
      <alignment horizontal="right" vertical="center" wrapText="1"/>
    </xf>
    <xf numFmtId="164" fontId="2" fillId="5" borderId="0" xfId="0" applyNumberFormat="1" applyFont="1" applyFill="1" applyAlignment="1">
      <alignment horizontal="right" vertical="center" wrapText="1"/>
    </xf>
    <xf numFmtId="164" fontId="2" fillId="5" borderId="30" xfId="0" applyNumberFormat="1" applyFont="1" applyFill="1" applyBorder="1" applyAlignment="1">
      <alignment horizontal="right" vertical="center" wrapText="1"/>
    </xf>
    <xf numFmtId="164" fontId="6" fillId="5" borderId="3" xfId="0" applyNumberFormat="1" applyFont="1" applyFill="1" applyBorder="1" applyAlignment="1">
      <alignment horizontal="right" vertical="center" wrapText="1"/>
    </xf>
    <xf numFmtId="164" fontId="7" fillId="5" borderId="0" xfId="0" applyNumberFormat="1" applyFont="1" applyFill="1" applyAlignment="1">
      <alignment vertical="center" wrapText="1"/>
    </xf>
    <xf numFmtId="0" fontId="3" fillId="5" borderId="3" xfId="0" applyFont="1" applyFill="1" applyBorder="1" applyAlignment="1">
      <alignment vertical="center"/>
    </xf>
    <xf numFmtId="0" fontId="3" fillId="0" borderId="3" xfId="0" applyFont="1" applyBorder="1" applyAlignment="1">
      <alignment vertical="center"/>
    </xf>
    <xf numFmtId="164" fontId="2" fillId="0" borderId="31" xfId="0" applyNumberFormat="1" applyFont="1" applyBorder="1" applyAlignment="1">
      <alignment horizontal="right" vertical="center" wrapText="1"/>
    </xf>
    <xf numFmtId="164" fontId="2" fillId="0" borderId="7" xfId="0" applyNumberFormat="1" applyFont="1" applyBorder="1" applyAlignment="1">
      <alignment horizontal="right" vertical="center" wrapText="1"/>
    </xf>
    <xf numFmtId="164" fontId="1" fillId="3" borderId="32" xfId="0" applyNumberFormat="1" applyFont="1" applyFill="1" applyBorder="1" applyAlignment="1">
      <alignment horizontal="right" vertical="center" wrapText="1"/>
    </xf>
    <xf numFmtId="164" fontId="2" fillId="0" borderId="33" xfId="0" applyNumberFormat="1" applyFont="1" applyBorder="1" applyAlignment="1">
      <alignment horizontal="right" vertical="center" wrapText="1"/>
    </xf>
    <xf numFmtId="164" fontId="1" fillId="3" borderId="4" xfId="0" applyNumberFormat="1" applyFont="1" applyFill="1" applyBorder="1" applyAlignment="1">
      <alignment horizontal="right" vertical="center" wrapText="1"/>
    </xf>
    <xf numFmtId="164" fontId="1" fillId="0" borderId="4" xfId="0" applyNumberFormat="1" applyFont="1" applyBorder="1" applyAlignment="1">
      <alignment horizontal="center" vertical="center" wrapText="1"/>
    </xf>
    <xf numFmtId="164" fontId="2" fillId="0" borderId="34" xfId="0" applyNumberFormat="1" applyFont="1" applyBorder="1" applyAlignment="1">
      <alignment horizontal="right" vertical="center" wrapText="1"/>
    </xf>
    <xf numFmtId="164" fontId="2" fillId="0" borderId="32" xfId="0" applyNumberFormat="1" applyFont="1" applyBorder="1" applyAlignment="1">
      <alignment horizontal="right" vertical="center" wrapText="1"/>
    </xf>
    <xf numFmtId="164" fontId="2" fillId="0" borderId="35" xfId="0" applyNumberFormat="1" applyFont="1" applyBorder="1" applyAlignment="1">
      <alignment horizontal="right" vertical="center" wrapText="1"/>
    </xf>
    <xf numFmtId="164" fontId="1" fillId="3" borderId="7" xfId="0" applyNumberFormat="1" applyFont="1" applyFill="1" applyBorder="1" applyAlignment="1">
      <alignment horizontal="right" vertical="center" wrapText="1"/>
    </xf>
    <xf numFmtId="164" fontId="3" fillId="0" borderId="4" xfId="0" applyNumberFormat="1" applyFont="1" applyBorder="1" applyAlignment="1">
      <alignment vertical="center" wrapText="1"/>
    </xf>
    <xf numFmtId="164" fontId="2" fillId="0" borderId="36" xfId="0" applyNumberFormat="1" applyFont="1" applyBorder="1" applyAlignment="1">
      <alignment horizontal="right" vertical="center" wrapText="1"/>
    </xf>
    <xf numFmtId="164" fontId="6" fillId="0" borderId="4" xfId="0" applyNumberFormat="1" applyFont="1" applyBorder="1" applyAlignment="1">
      <alignment horizontal="right" vertical="center" wrapText="1"/>
    </xf>
    <xf numFmtId="0" fontId="3" fillId="0" borderId="4" xfId="0" applyFont="1" applyBorder="1" applyAlignment="1">
      <alignment vertical="center"/>
    </xf>
    <xf numFmtId="164" fontId="6" fillId="0" borderId="7" xfId="0" applyNumberFormat="1" applyFont="1" applyBorder="1" applyAlignment="1">
      <alignment vertical="center" wrapText="1"/>
    </xf>
    <xf numFmtId="164" fontId="2" fillId="0" borderId="16" xfId="0" applyNumberFormat="1" applyFont="1" applyBorder="1" applyAlignment="1">
      <alignment horizontal="right" vertical="center" wrapText="1"/>
    </xf>
    <xf numFmtId="0" fontId="2" fillId="0" borderId="16" xfId="0" applyFont="1" applyBorder="1" applyAlignment="1">
      <alignment vertical="center"/>
    </xf>
    <xf numFmtId="0" fontId="8" fillId="0" borderId="0" xfId="0" applyFont="1" applyAlignment="1">
      <alignment vertical="center"/>
    </xf>
    <xf numFmtId="0" fontId="3" fillId="0" borderId="39" xfId="0" applyFont="1" applyBorder="1" applyAlignment="1">
      <alignment vertical="center"/>
    </xf>
    <xf numFmtId="164" fontId="3" fillId="0" borderId="40" xfId="0" applyNumberFormat="1" applyFont="1" applyBorder="1" applyAlignment="1">
      <alignment vertical="center"/>
    </xf>
    <xf numFmtId="0" fontId="3" fillId="0" borderId="41" xfId="0" applyFont="1" applyBorder="1" applyAlignment="1">
      <alignment vertical="center"/>
    </xf>
    <xf numFmtId="164" fontId="3" fillId="0" borderId="16" xfId="0" applyNumberFormat="1" applyFont="1" applyBorder="1" applyAlignment="1">
      <alignment vertical="center"/>
    </xf>
    <xf numFmtId="165" fontId="3" fillId="0" borderId="15" xfId="0" applyNumberFormat="1" applyFont="1" applyBorder="1" applyAlignment="1">
      <alignment horizontal="right" vertical="center" wrapText="1"/>
    </xf>
    <xf numFmtId="165" fontId="3" fillId="0" borderId="16" xfId="0" applyNumberFormat="1" applyFont="1" applyBorder="1" applyAlignment="1">
      <alignment horizontal="right" vertical="center" wrapText="1"/>
    </xf>
    <xf numFmtId="165" fontId="3" fillId="0" borderId="12" xfId="0" applyNumberFormat="1" applyFont="1" applyBorder="1" applyAlignment="1">
      <alignment horizontal="right" vertical="center" wrapText="1"/>
    </xf>
    <xf numFmtId="165" fontId="3" fillId="0" borderId="13" xfId="0" applyNumberFormat="1" applyFont="1" applyBorder="1" applyAlignment="1">
      <alignment horizontal="right" vertical="center" wrapText="1"/>
    </xf>
    <xf numFmtId="165" fontId="3" fillId="0" borderId="32" xfId="0" applyNumberFormat="1" applyFont="1" applyBorder="1" applyAlignment="1">
      <alignment horizontal="right" vertical="center" wrapText="1"/>
    </xf>
    <xf numFmtId="164" fontId="0" fillId="0" borderId="0" xfId="0" applyNumberFormat="1" applyAlignment="1">
      <alignment vertical="center"/>
    </xf>
    <xf numFmtId="0" fontId="5" fillId="2" borderId="1" xfId="0" applyFont="1" applyFill="1" applyBorder="1" applyAlignment="1">
      <alignment horizontal="center" vertical="center"/>
    </xf>
    <xf numFmtId="4" fontId="3" fillId="0" borderId="0" xfId="0" applyNumberFormat="1" applyFont="1"/>
    <xf numFmtId="4" fontId="3" fillId="0" borderId="10" xfId="0" applyNumberFormat="1" applyFont="1" applyBorder="1"/>
    <xf numFmtId="4" fontId="3" fillId="0" borderId="7" xfId="0" applyNumberFormat="1" applyFont="1" applyBorder="1"/>
    <xf numFmtId="4" fontId="3" fillId="0" borderId="44" xfId="0" applyNumberFormat="1" applyFont="1" applyBorder="1"/>
    <xf numFmtId="0" fontId="3" fillId="0" borderId="14" xfId="0" applyFont="1" applyBorder="1"/>
    <xf numFmtId="164" fontId="3" fillId="0" borderId="13" xfId="0" applyNumberFormat="1" applyFont="1" applyBorder="1" applyAlignment="1">
      <alignment horizontal="right" vertical="center" wrapText="1"/>
    </xf>
    <xf numFmtId="165" fontId="3" fillId="0" borderId="43" xfId="0" applyNumberFormat="1" applyFont="1" applyBorder="1" applyAlignment="1">
      <alignment horizontal="right" vertical="center" wrapText="1"/>
    </xf>
    <xf numFmtId="165" fontId="3" fillId="0" borderId="9" xfId="0" applyNumberFormat="1" applyFont="1" applyBorder="1" applyAlignment="1">
      <alignment horizontal="right" vertical="center" wrapText="1"/>
    </xf>
    <xf numFmtId="165" fontId="3" fillId="0" borderId="44" xfId="0" applyNumberFormat="1" applyFont="1" applyBorder="1" applyAlignment="1">
      <alignment horizontal="right" vertical="center" wrapText="1"/>
    </xf>
    <xf numFmtId="0" fontId="5" fillId="3" borderId="5" xfId="0" applyFont="1" applyFill="1" applyBorder="1" applyAlignment="1">
      <alignment horizontal="center"/>
    </xf>
    <xf numFmtId="165" fontId="5" fillId="3" borderId="5" xfId="0" applyNumberFormat="1" applyFont="1" applyFill="1" applyBorder="1"/>
    <xf numFmtId="0" fontId="3" fillId="0" borderId="42" xfId="0" applyFont="1" applyBorder="1" applyAlignment="1">
      <alignment horizontal="center"/>
    </xf>
    <xf numFmtId="0" fontId="3" fillId="0" borderId="11" xfId="0" applyFont="1" applyBorder="1" applyAlignment="1">
      <alignment horizontal="center"/>
    </xf>
    <xf numFmtId="0" fontId="3" fillId="0" borderId="14" xfId="0" applyFont="1" applyBorder="1" applyAlignment="1">
      <alignment horizontal="center"/>
    </xf>
    <xf numFmtId="0" fontId="5" fillId="2" borderId="17" xfId="0" applyFont="1" applyFill="1" applyBorder="1"/>
    <xf numFmtId="0" fontId="2" fillId="0" borderId="8" xfId="0" applyFont="1" applyBorder="1"/>
    <xf numFmtId="0" fontId="3" fillId="0" borderId="9" xfId="0" applyFont="1" applyBorder="1"/>
    <xf numFmtId="4" fontId="3" fillId="0" borderId="9" xfId="0" applyNumberFormat="1" applyFont="1" applyBorder="1"/>
    <xf numFmtId="0" fontId="2" fillId="0" borderId="6" xfId="0" applyFont="1" applyBorder="1"/>
    <xf numFmtId="0" fontId="5" fillId="3" borderId="6" xfId="0" applyFont="1" applyFill="1" applyBorder="1"/>
    <xf numFmtId="0" fontId="5" fillId="3" borderId="0" xfId="0" applyFont="1" applyFill="1"/>
    <xf numFmtId="4" fontId="5" fillId="3" borderId="0" xfId="0" applyNumberFormat="1" applyFont="1" applyFill="1"/>
    <xf numFmtId="4" fontId="5" fillId="3" borderId="7" xfId="0" applyNumberFormat="1" applyFont="1" applyFill="1" applyBorder="1"/>
    <xf numFmtId="0" fontId="5" fillId="3" borderId="2" xfId="0" applyFont="1" applyFill="1" applyBorder="1"/>
    <xf numFmtId="0" fontId="5" fillId="3" borderId="3" xfId="0" applyFont="1" applyFill="1" applyBorder="1"/>
    <xf numFmtId="4" fontId="5" fillId="3" borderId="3" xfId="0" applyNumberFormat="1" applyFont="1" applyFill="1" applyBorder="1"/>
    <xf numFmtId="4" fontId="5" fillId="3" borderId="4" xfId="0" applyNumberFormat="1" applyFont="1" applyFill="1" applyBorder="1"/>
    <xf numFmtId="0" fontId="3" fillId="0" borderId="46" xfId="0" applyFont="1" applyBorder="1"/>
    <xf numFmtId="4" fontId="3" fillId="0" borderId="47" xfId="0" applyNumberFormat="1" applyFont="1" applyBorder="1"/>
    <xf numFmtId="4" fontId="3" fillId="0" borderId="45" xfId="0" applyNumberFormat="1" applyFont="1" applyBorder="1"/>
    <xf numFmtId="4" fontId="5" fillId="2" borderId="17" xfId="0" applyNumberFormat="1" applyFont="1" applyFill="1" applyBorder="1"/>
    <xf numFmtId="4" fontId="5" fillId="2" borderId="24" xfId="0" applyNumberFormat="1" applyFont="1" applyFill="1" applyBorder="1" applyAlignment="1">
      <alignment horizontal="center"/>
    </xf>
    <xf numFmtId="0" fontId="3" fillId="0" borderId="42" xfId="0" applyFont="1" applyBorder="1"/>
    <xf numFmtId="4" fontId="3" fillId="0" borderId="43" xfId="0" applyNumberFormat="1" applyFont="1" applyBorder="1"/>
    <xf numFmtId="4" fontId="3" fillId="0" borderId="15" xfId="0" applyNumberFormat="1" applyFont="1" applyBorder="1"/>
    <xf numFmtId="4" fontId="3" fillId="0" borderId="16" xfId="0" applyNumberFormat="1" applyFont="1" applyBorder="1"/>
    <xf numFmtId="0" fontId="3" fillId="0" borderId="8" xfId="0" applyFont="1" applyBorder="1" applyAlignment="1">
      <alignment horizontal="center"/>
    </xf>
    <xf numFmtId="165" fontId="3" fillId="0" borderId="10" xfId="0" applyNumberFormat="1" applyFont="1" applyBorder="1" applyAlignment="1">
      <alignment horizontal="right" vertical="center" wrapText="1"/>
    </xf>
    <xf numFmtId="165" fontId="3" fillId="0" borderId="27" xfId="0" applyNumberFormat="1" applyFont="1" applyBorder="1" applyAlignment="1">
      <alignment horizontal="right" vertical="center" wrapText="1"/>
    </xf>
    <xf numFmtId="0" fontId="2" fillId="0" borderId="0" xfId="0" applyFont="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164" fontId="2" fillId="0" borderId="13" xfId="0" applyNumberFormat="1" applyFont="1" applyBorder="1" applyAlignment="1">
      <alignment horizontal="right" vertical="center" wrapText="1"/>
    </xf>
    <xf numFmtId="0" fontId="3" fillId="0" borderId="11" xfId="0" applyFont="1" applyBorder="1" applyAlignment="1">
      <alignment vertical="center" wrapText="1"/>
    </xf>
    <xf numFmtId="164" fontId="3" fillId="0" borderId="12" xfId="0" applyNumberFormat="1" applyFont="1" applyBorder="1" applyAlignment="1">
      <alignment horizontal="right" vertical="center" wrapText="1"/>
    </xf>
    <xf numFmtId="164" fontId="2" fillId="0" borderId="12" xfId="0" applyNumberFormat="1" applyFont="1" applyBorder="1" applyAlignment="1">
      <alignment horizontal="right" vertical="center" wrapText="1"/>
    </xf>
    <xf numFmtId="164" fontId="1" fillId="3" borderId="5" xfId="0" applyNumberFormat="1" applyFont="1" applyFill="1" applyBorder="1" applyAlignment="1">
      <alignment horizontal="right" vertical="center" wrapText="1"/>
    </xf>
    <xf numFmtId="0" fontId="1" fillId="0" borderId="6" xfId="0" applyFont="1" applyBorder="1" applyAlignment="1">
      <alignment vertical="center" wrapText="1"/>
    </xf>
    <xf numFmtId="0" fontId="1" fillId="0" borderId="0" xfId="0" applyFont="1" applyAlignment="1">
      <alignment horizontal="right" vertical="center" wrapText="1"/>
    </xf>
    <xf numFmtId="0" fontId="1" fillId="0" borderId="7" xfId="0" applyFont="1" applyBorder="1" applyAlignment="1">
      <alignment horizontal="right" vertical="center" wrapText="1"/>
    </xf>
    <xf numFmtId="0" fontId="3" fillId="0" borderId="0" xfId="0" applyFont="1" applyAlignment="1">
      <alignment horizontal="right" vertical="center" wrapText="1"/>
    </xf>
    <xf numFmtId="0" fontId="3" fillId="0" borderId="7" xfId="0" applyFont="1" applyBorder="1" applyAlignment="1">
      <alignment horizontal="right" vertical="center" wrapText="1"/>
    </xf>
    <xf numFmtId="164" fontId="3" fillId="0" borderId="0" xfId="0" applyNumberFormat="1" applyFont="1" applyAlignment="1">
      <alignment horizontal="right" vertical="center" wrapText="1"/>
    </xf>
    <xf numFmtId="164" fontId="3" fillId="0" borderId="7" xfId="0" applyNumberFormat="1" applyFont="1" applyBorder="1" applyAlignment="1">
      <alignment horizontal="right" vertical="center" wrapText="1"/>
    </xf>
    <xf numFmtId="0" fontId="11" fillId="0" borderId="0" xfId="2" applyFont="1" applyAlignment="1">
      <alignment vertical="center"/>
    </xf>
    <xf numFmtId="165" fontId="1" fillId="3" borderId="5" xfId="0" applyNumberFormat="1" applyFont="1" applyFill="1" applyBorder="1" applyAlignment="1">
      <alignment vertical="center" wrapText="1"/>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1" fillId="0" borderId="0" xfId="0" applyFont="1" applyBorder="1" applyAlignment="1">
      <alignment horizontal="right" vertical="center" wrapText="1"/>
    </xf>
  </cellXfs>
  <cellStyles count="3">
    <cellStyle name="Normal" xfId="0" builtinId="0"/>
    <cellStyle name="Normal 2" xfId="2" xr:uid="{32220FE2-3997-43C7-9E6A-8347D461E309}"/>
    <cellStyle name="Normal 3" xfId="1" xr:uid="{544073AA-C434-4FB1-9071-6BD640010F0D}"/>
  </cellStyles>
  <dxfs count="0"/>
  <tableStyles count="0" defaultTableStyle="TableStyleMedium2" defaultPivotStyle="PivotStyleLight16"/>
  <colors>
    <mruColors>
      <color rgb="FF363D58"/>
      <color rgb="FFEB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customXml/item1.xml" Type="http://schemas.openxmlformats.org/officeDocument/2006/relationships/customXml"/>
<Relationship Id="rId11" Target="../customXml/item2.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theme/theme1.xml" Type="http://schemas.openxmlformats.org/officeDocument/2006/relationships/theme"/>
<Relationship Id="rId7" Target="styles.xml" Type="http://schemas.openxmlformats.org/officeDocument/2006/relationships/styles"/>
<Relationship Id="rId8" Target="sharedStrings.xml" Type="http://schemas.openxmlformats.org/officeDocument/2006/relationships/sharedStrings"/>
<Relationship Id="rId9" Target="calcChain.xml" Type="http://schemas.openxmlformats.org/officeDocument/2006/relationships/calcChain"/>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74"/>
  <sheetViews>
    <sheetView showGridLines="0" tabSelected="1" workbookViewId="0">
      <selection activeCell="I24" sqref="I24"/>
    </sheetView>
  </sheetViews>
  <sheetFormatPr baseColWidth="10" defaultColWidth="15.7109375" defaultRowHeight="15" customHeight="1" x14ac:dyDescent="0.3"/>
  <cols>
    <col min="1" max="1" width="5.7109375" style="1" customWidth="1"/>
    <col min="2" max="2" width="70.7109375" style="1" customWidth="1"/>
    <col min="3" max="5" width="15.28515625" style="1" customWidth="1"/>
    <col min="6" max="6" width="5.7109375" style="1" customWidth="1"/>
    <col min="7" max="7" width="87.140625" style="1" customWidth="1"/>
    <col min="8" max="16384" width="15.7109375" style="1"/>
  </cols>
  <sheetData>
    <row r="1" spans="2:9" s="2" customFormat="1" ht="15" customHeight="1" thickBot="1" x14ac:dyDescent="0.3"/>
    <row r="2" spans="2:9" s="2" customFormat="1" ht="15" customHeight="1" thickBot="1" x14ac:dyDescent="0.3">
      <c r="B2" s="3" t="s">
        <v>0</v>
      </c>
      <c r="C2" s="4">
        <v>44926</v>
      </c>
      <c r="D2" s="4">
        <v>44561</v>
      </c>
      <c r="E2" s="4">
        <v>44197</v>
      </c>
      <c r="G2" s="3" t="s">
        <v>40</v>
      </c>
      <c r="H2" s="4">
        <v>44926</v>
      </c>
      <c r="I2" s="4">
        <v>44561</v>
      </c>
    </row>
    <row r="3" spans="2:9" s="2" customFormat="1" ht="15" customHeight="1" thickBot="1" x14ac:dyDescent="0.3">
      <c r="B3" s="8" t="s">
        <v>1</v>
      </c>
      <c r="C3" s="27">
        <v>1699</v>
      </c>
      <c r="D3" s="27">
        <v>1637</v>
      </c>
      <c r="E3" s="28">
        <v>1769</v>
      </c>
      <c r="G3" s="8" t="s">
        <v>41</v>
      </c>
      <c r="H3" s="27">
        <v>88432</v>
      </c>
      <c r="I3" s="28">
        <v>65046</v>
      </c>
    </row>
    <row r="4" spans="2:9" s="2" customFormat="1" ht="15" customHeight="1" thickBot="1" x14ac:dyDescent="0.3">
      <c r="B4" s="9" t="s">
        <v>2</v>
      </c>
      <c r="C4" s="29">
        <v>2346</v>
      </c>
      <c r="D4" s="29">
        <v>2292</v>
      </c>
      <c r="E4" s="30">
        <v>2516</v>
      </c>
      <c r="G4" s="9" t="s">
        <v>42</v>
      </c>
      <c r="H4" s="29">
        <v>2444</v>
      </c>
      <c r="I4" s="30">
        <v>1754</v>
      </c>
    </row>
    <row r="5" spans="2:9" s="2" customFormat="1" ht="15" customHeight="1" thickBot="1" x14ac:dyDescent="0.3">
      <c r="B5" s="9" t="s">
        <v>3</v>
      </c>
      <c r="C5" s="29">
        <v>37195</v>
      </c>
      <c r="D5" s="29">
        <v>19775</v>
      </c>
      <c r="E5" s="30">
        <v>11613</v>
      </c>
      <c r="G5" s="9" t="s">
        <v>43</v>
      </c>
      <c r="H5" s="29">
        <v>1326</v>
      </c>
      <c r="I5" s="30">
        <v>1194</v>
      </c>
    </row>
    <row r="6" spans="2:9" s="2" customFormat="1" ht="15" customHeight="1" thickBot="1" x14ac:dyDescent="0.3">
      <c r="B6" s="9" t="s">
        <v>4</v>
      </c>
      <c r="C6" s="29">
        <v>38340</v>
      </c>
      <c r="D6" s="29">
        <v>21976</v>
      </c>
      <c r="E6" s="30">
        <v>15057</v>
      </c>
      <c r="G6" s="9" t="s">
        <v>44</v>
      </c>
      <c r="H6" s="29">
        <v>-17510</v>
      </c>
      <c r="I6" s="30">
        <v>-17617</v>
      </c>
    </row>
    <row r="7" spans="2:9" s="2" customFormat="1" ht="15" customHeight="1" thickBot="1" x14ac:dyDescent="0.3">
      <c r="B7" s="9" t="s">
        <v>5</v>
      </c>
      <c r="C7" s="29">
        <v>636</v>
      </c>
      <c r="D7" s="29">
        <v>999</v>
      </c>
      <c r="E7" s="30">
        <v>870</v>
      </c>
      <c r="G7" s="9" t="s">
        <v>45</v>
      </c>
      <c r="H7" s="29">
        <v>-58796</v>
      </c>
      <c r="I7" s="30">
        <v>-39556</v>
      </c>
    </row>
    <row r="8" spans="2:9" s="2" customFormat="1" ht="15" customHeight="1" thickBot="1" x14ac:dyDescent="0.3">
      <c r="B8" s="9" t="s">
        <v>6</v>
      </c>
      <c r="C8" s="29">
        <v>1192</v>
      </c>
      <c r="D8" s="29">
        <v>891</v>
      </c>
      <c r="E8" s="30">
        <v>1524</v>
      </c>
      <c r="G8" s="9" t="s">
        <v>46</v>
      </c>
      <c r="H8" s="29">
        <v>-5974</v>
      </c>
      <c r="I8" s="30">
        <v>-4142</v>
      </c>
    </row>
    <row r="9" spans="2:9" s="2" customFormat="1" ht="15" customHeight="1" thickBot="1" x14ac:dyDescent="0.3">
      <c r="B9" s="5" t="s">
        <v>7</v>
      </c>
      <c r="C9" s="31">
        <v>1672</v>
      </c>
      <c r="D9" s="31">
        <v>1235</v>
      </c>
      <c r="E9" s="32">
        <v>1398</v>
      </c>
      <c r="G9" s="9" t="s">
        <v>71</v>
      </c>
      <c r="H9" s="29">
        <v>-4589</v>
      </c>
      <c r="I9" s="30">
        <v>-3592</v>
      </c>
    </row>
    <row r="10" spans="2:9" s="2" customFormat="1" ht="15" customHeight="1" thickBot="1" x14ac:dyDescent="0.3">
      <c r="B10" s="7" t="s">
        <v>8</v>
      </c>
      <c r="C10" s="11">
        <v>83080</v>
      </c>
      <c r="D10" s="11">
        <v>48805</v>
      </c>
      <c r="E10" s="11">
        <v>34747</v>
      </c>
      <c r="G10" s="9" t="s">
        <v>72</v>
      </c>
      <c r="H10" s="29">
        <v>47</v>
      </c>
      <c r="I10" s="30">
        <v>5</v>
      </c>
    </row>
    <row r="11" spans="2:9" s="2" customFormat="1" ht="15" customHeight="1" thickBot="1" x14ac:dyDescent="0.3">
      <c r="B11" s="5" t="s">
        <v>9</v>
      </c>
      <c r="C11" s="31">
        <v>775</v>
      </c>
      <c r="D11" s="31">
        <v>849</v>
      </c>
      <c r="E11" s="32">
        <v>389</v>
      </c>
      <c r="G11" s="5" t="s">
        <v>73</v>
      </c>
      <c r="H11" s="31">
        <v>910</v>
      </c>
      <c r="I11" s="32">
        <v>526</v>
      </c>
    </row>
    <row r="12" spans="2:9" s="2" customFormat="1" ht="15" customHeight="1" thickBot="1" x14ac:dyDescent="0.3">
      <c r="B12" s="9" t="s">
        <v>10</v>
      </c>
      <c r="C12" s="29">
        <v>83</v>
      </c>
      <c r="D12" s="29">
        <v>202</v>
      </c>
      <c r="E12" s="30">
        <v>199</v>
      </c>
      <c r="G12" s="7" t="s">
        <v>48</v>
      </c>
      <c r="H12" s="11">
        <v>6290</v>
      </c>
      <c r="I12" s="11">
        <v>3618</v>
      </c>
    </row>
    <row r="13" spans="2:9" s="2" customFormat="1" ht="15" customHeight="1" thickBot="1" x14ac:dyDescent="0.3">
      <c r="B13" s="9" t="s">
        <v>11</v>
      </c>
      <c r="C13" s="29">
        <v>23730</v>
      </c>
      <c r="D13" s="29">
        <v>14352</v>
      </c>
      <c r="E13" s="30">
        <v>12141</v>
      </c>
      <c r="G13" s="5" t="s">
        <v>60</v>
      </c>
      <c r="H13" s="31">
        <v>-16</v>
      </c>
      <c r="I13" s="32">
        <v>-33</v>
      </c>
    </row>
    <row r="14" spans="2:9" s="2" customFormat="1" ht="15" customHeight="1" thickBot="1" x14ac:dyDescent="0.3">
      <c r="B14" s="9" t="s">
        <v>12</v>
      </c>
      <c r="C14" s="29">
        <v>635</v>
      </c>
      <c r="D14" s="29">
        <v>382</v>
      </c>
      <c r="E14" s="30">
        <v>435</v>
      </c>
      <c r="G14" s="9" t="s">
        <v>50</v>
      </c>
      <c r="H14" s="29">
        <v>82</v>
      </c>
      <c r="I14" s="30">
        <v>165</v>
      </c>
    </row>
    <row r="15" spans="2:9" s="2" customFormat="1" ht="15" customHeight="1" thickBot="1" x14ac:dyDescent="0.3">
      <c r="B15" s="9" t="s">
        <v>13</v>
      </c>
      <c r="C15" s="29">
        <v>717</v>
      </c>
      <c r="D15" s="29">
        <v>720</v>
      </c>
      <c r="E15" s="30">
        <v>308</v>
      </c>
      <c r="G15" s="9" t="s">
        <v>51</v>
      </c>
      <c r="H15" s="29">
        <v>-25</v>
      </c>
      <c r="I15" s="30">
        <v>-62</v>
      </c>
    </row>
    <row r="16" spans="2:9" s="2" customFormat="1" ht="15" customHeight="1" thickBot="1" x14ac:dyDescent="0.3">
      <c r="B16" s="5" t="s">
        <v>14</v>
      </c>
      <c r="C16" s="31">
        <v>35605</v>
      </c>
      <c r="D16" s="31">
        <v>37729</v>
      </c>
      <c r="E16" s="32">
        <v>14989</v>
      </c>
      <c r="G16" s="5" t="s">
        <v>52</v>
      </c>
      <c r="H16" s="31">
        <v>-1923</v>
      </c>
      <c r="I16" s="32">
        <v>-951</v>
      </c>
    </row>
    <row r="17" spans="2:9" s="2" customFormat="1" ht="15" customHeight="1" thickBot="1" x14ac:dyDescent="0.3">
      <c r="B17" s="7" t="s">
        <v>15</v>
      </c>
      <c r="C17" s="11">
        <v>61545</v>
      </c>
      <c r="D17" s="11">
        <v>54234</v>
      </c>
      <c r="E17" s="11">
        <v>28461</v>
      </c>
      <c r="G17" s="7" t="s">
        <v>53</v>
      </c>
      <c r="H17" s="11">
        <v>-1882</v>
      </c>
      <c r="I17" s="11">
        <v>-881</v>
      </c>
    </row>
    <row r="18" spans="2:9" s="2" customFormat="1" ht="15" customHeight="1" thickBot="1" x14ac:dyDescent="0.3">
      <c r="B18" s="6"/>
      <c r="C18" s="31"/>
      <c r="D18" s="31"/>
      <c r="E18" s="32"/>
      <c r="G18" s="5" t="s">
        <v>65</v>
      </c>
      <c r="H18" s="31">
        <v>-389</v>
      </c>
      <c r="I18" s="32">
        <v>-43</v>
      </c>
    </row>
    <row r="19" spans="2:9" s="2" customFormat="1" ht="15" customHeight="1" thickBot="1" x14ac:dyDescent="0.3">
      <c r="B19" s="7" t="s">
        <v>16</v>
      </c>
      <c r="C19" s="11">
        <v>144625</v>
      </c>
      <c r="D19" s="11">
        <v>103039</v>
      </c>
      <c r="E19" s="11">
        <v>63208</v>
      </c>
      <c r="G19" s="7" t="s">
        <v>54</v>
      </c>
      <c r="H19" s="11">
        <v>4019</v>
      </c>
      <c r="I19" s="11">
        <v>2694</v>
      </c>
    </row>
    <row r="20" spans="2:9" s="2" customFormat="1" ht="15" customHeight="1" thickBot="1" x14ac:dyDescent="0.3">
      <c r="G20" s="5" t="s">
        <v>62</v>
      </c>
      <c r="H20" s="31">
        <v>-297</v>
      </c>
      <c r="I20" s="32">
        <v>-330</v>
      </c>
    </row>
    <row r="21" spans="2:9" s="2" customFormat="1" ht="15" customHeight="1" thickBot="1" x14ac:dyDescent="0.3">
      <c r="B21" s="3" t="s">
        <v>17</v>
      </c>
      <c r="C21" s="4">
        <v>44926</v>
      </c>
      <c r="D21" s="4">
        <v>44561</v>
      </c>
      <c r="E21" s="4">
        <v>44197</v>
      </c>
      <c r="G21" s="7" t="s">
        <v>56</v>
      </c>
      <c r="H21" s="11">
        <v>3722</v>
      </c>
      <c r="I21" s="11">
        <v>2364</v>
      </c>
    </row>
    <row r="22" spans="2:9" s="2" customFormat="1" ht="15" customHeight="1" thickBot="1" x14ac:dyDescent="0.3">
      <c r="B22" s="8" t="s">
        <v>18</v>
      </c>
      <c r="C22" s="27">
        <v>2496</v>
      </c>
      <c r="D22" s="27">
        <v>2341</v>
      </c>
      <c r="E22" s="28">
        <v>2262</v>
      </c>
      <c r="G22" s="5" t="s">
        <v>63</v>
      </c>
      <c r="H22" s="31">
        <v>3831</v>
      </c>
      <c r="I22" s="32">
        <v>2333</v>
      </c>
    </row>
    <row r="23" spans="2:9" s="2" customFormat="1" ht="15" customHeight="1" thickBot="1" x14ac:dyDescent="0.3">
      <c r="B23" s="9" t="s">
        <v>19</v>
      </c>
      <c r="C23" s="29">
        <v>37080</v>
      </c>
      <c r="D23" s="29">
        <v>24679</v>
      </c>
      <c r="E23" s="30">
        <v>18428</v>
      </c>
      <c r="G23" s="10" t="s">
        <v>64</v>
      </c>
      <c r="H23" s="35">
        <v>-109</v>
      </c>
      <c r="I23" s="36">
        <v>31</v>
      </c>
    </row>
    <row r="24" spans="2:9" s="2" customFormat="1" ht="15" customHeight="1" thickBot="1" x14ac:dyDescent="0.3">
      <c r="B24" s="9" t="s">
        <v>20</v>
      </c>
      <c r="C24" s="29">
        <v>417</v>
      </c>
      <c r="D24" s="29">
        <v>376</v>
      </c>
      <c r="E24" s="30">
        <v>203</v>
      </c>
      <c r="G24" s="7" t="s">
        <v>59</v>
      </c>
      <c r="H24" s="159">
        <v>0.16</v>
      </c>
      <c r="I24" s="159">
        <v>0.1</v>
      </c>
    </row>
    <row r="25" spans="2:9" s="2" customFormat="1" ht="15" customHeight="1" thickBot="1" x14ac:dyDescent="0.3">
      <c r="B25" s="9" t="s">
        <v>21</v>
      </c>
      <c r="C25" s="29">
        <v>8313</v>
      </c>
      <c r="D25" s="29">
        <v>4772</v>
      </c>
      <c r="E25" s="30">
        <v>2812</v>
      </c>
    </row>
    <row r="26" spans="2:9" s="2" customFormat="1" ht="15" customHeight="1" thickBot="1" x14ac:dyDescent="0.3">
      <c r="B26" s="9" t="s">
        <v>22</v>
      </c>
      <c r="C26" s="29">
        <v>-3018</v>
      </c>
      <c r="D26" s="29">
        <v>-468</v>
      </c>
      <c r="E26" s="30">
        <v>-566</v>
      </c>
    </row>
    <row r="27" spans="2:9" s="2" customFormat="1" ht="15" customHeight="1" thickBot="1" x14ac:dyDescent="0.3">
      <c r="B27" s="9" t="s">
        <v>23</v>
      </c>
      <c r="C27" s="29">
        <v>3090</v>
      </c>
      <c r="D27" s="29">
        <v>1763</v>
      </c>
      <c r="E27" s="30">
        <v>0</v>
      </c>
    </row>
    <row r="28" spans="2:9" s="2" customFormat="1" ht="15" customHeight="1" thickBot="1" x14ac:dyDescent="0.3">
      <c r="B28" s="9" t="s">
        <v>24</v>
      </c>
      <c r="C28" s="29">
        <v>105</v>
      </c>
      <c r="D28" s="29">
        <v>18</v>
      </c>
      <c r="E28" s="30">
        <v>-47</v>
      </c>
    </row>
    <row r="29" spans="2:9" s="2" customFormat="1" ht="15" customHeight="1" thickBot="1" x14ac:dyDescent="0.3">
      <c r="B29" s="12" t="s">
        <v>25</v>
      </c>
      <c r="C29" s="33">
        <v>48483</v>
      </c>
      <c r="D29" s="33">
        <v>33481</v>
      </c>
      <c r="E29" s="34">
        <v>23092</v>
      </c>
    </row>
    <row r="30" spans="2:9" ht="15" customHeight="1" thickBot="1" x14ac:dyDescent="0.35">
      <c r="B30" s="5" t="s">
        <v>26</v>
      </c>
      <c r="C30" s="31">
        <v>191</v>
      </c>
      <c r="D30" s="31">
        <v>274</v>
      </c>
      <c r="E30" s="32">
        <v>243</v>
      </c>
    </row>
    <row r="31" spans="2:9" ht="15" customHeight="1" thickBot="1" x14ac:dyDescent="0.35">
      <c r="B31" s="7" t="s">
        <v>27</v>
      </c>
      <c r="C31" s="11">
        <v>48674</v>
      </c>
      <c r="D31" s="11">
        <v>33755</v>
      </c>
      <c r="E31" s="11">
        <v>23335</v>
      </c>
    </row>
    <row r="32" spans="2:9" ht="15" customHeight="1" thickBot="1" x14ac:dyDescent="0.35">
      <c r="B32" s="5" t="s">
        <v>28</v>
      </c>
      <c r="C32" s="31">
        <v>4032</v>
      </c>
      <c r="D32" s="31">
        <v>3826</v>
      </c>
      <c r="E32" s="32">
        <v>0</v>
      </c>
    </row>
    <row r="33" spans="2:5" ht="15" customHeight="1" thickBot="1" x14ac:dyDescent="0.35">
      <c r="B33" s="9" t="s">
        <v>29</v>
      </c>
      <c r="C33" s="29">
        <v>36199</v>
      </c>
      <c r="D33" s="29">
        <v>23999</v>
      </c>
      <c r="E33" s="30">
        <v>13663</v>
      </c>
    </row>
    <row r="34" spans="2:5" ht="15" customHeight="1" thickBot="1" x14ac:dyDescent="0.35">
      <c r="B34" s="9" t="s">
        <v>30</v>
      </c>
      <c r="C34" s="29">
        <v>1577</v>
      </c>
      <c r="D34" s="29">
        <v>1694</v>
      </c>
      <c r="E34" s="30">
        <v>2044</v>
      </c>
    </row>
    <row r="35" spans="2:5" ht="15" customHeight="1" thickBot="1" x14ac:dyDescent="0.35">
      <c r="B35" s="9" t="s">
        <v>31</v>
      </c>
      <c r="C35" s="29">
        <v>5205</v>
      </c>
      <c r="D35" s="29">
        <v>7459</v>
      </c>
      <c r="E35" s="30">
        <v>3104</v>
      </c>
    </row>
    <row r="36" spans="2:5" ht="15" customHeight="1" thickBot="1" x14ac:dyDescent="0.35">
      <c r="B36" s="9" t="s">
        <v>32</v>
      </c>
      <c r="C36" s="29">
        <v>441</v>
      </c>
      <c r="D36" s="29">
        <v>596</v>
      </c>
      <c r="E36" s="30">
        <v>673</v>
      </c>
    </row>
    <row r="37" spans="2:5" ht="15" customHeight="1" thickBot="1" x14ac:dyDescent="0.35">
      <c r="B37" s="9" t="s">
        <v>33</v>
      </c>
      <c r="C37" s="29">
        <v>6010</v>
      </c>
      <c r="D37" s="29">
        <v>2392</v>
      </c>
      <c r="E37" s="30">
        <v>1747</v>
      </c>
    </row>
    <row r="38" spans="2:5" ht="15" customHeight="1" thickBot="1" x14ac:dyDescent="0.35">
      <c r="B38" s="5" t="s">
        <v>35</v>
      </c>
      <c r="C38" s="31">
        <v>0</v>
      </c>
      <c r="D38" s="31">
        <v>0</v>
      </c>
      <c r="E38" s="32">
        <v>238</v>
      </c>
    </row>
    <row r="39" spans="2:5" ht="15" customHeight="1" thickBot="1" x14ac:dyDescent="0.35">
      <c r="B39" s="7" t="s">
        <v>34</v>
      </c>
      <c r="C39" s="11">
        <v>53464</v>
      </c>
      <c r="D39" s="11">
        <v>39966</v>
      </c>
      <c r="E39" s="11">
        <v>21469</v>
      </c>
    </row>
    <row r="40" spans="2:5" ht="15" customHeight="1" thickBot="1" x14ac:dyDescent="0.35">
      <c r="B40" s="5" t="s">
        <v>28</v>
      </c>
      <c r="C40" s="31">
        <v>8481</v>
      </c>
      <c r="D40" s="31">
        <v>8293</v>
      </c>
      <c r="E40" s="32">
        <v>0</v>
      </c>
    </row>
    <row r="41" spans="2:5" ht="15" customHeight="1" thickBot="1" x14ac:dyDescent="0.35">
      <c r="B41" s="9" t="s">
        <v>29</v>
      </c>
      <c r="C41" s="29">
        <v>7670</v>
      </c>
      <c r="D41" s="29">
        <v>4506</v>
      </c>
      <c r="E41" s="30">
        <v>4838</v>
      </c>
    </row>
    <row r="42" spans="2:5" ht="15" customHeight="1" thickBot="1" x14ac:dyDescent="0.35">
      <c r="B42" s="9" t="s">
        <v>30</v>
      </c>
      <c r="C42" s="29">
        <v>893</v>
      </c>
      <c r="D42" s="29">
        <v>690</v>
      </c>
      <c r="E42" s="30">
        <v>510</v>
      </c>
    </row>
    <row r="43" spans="2:5" ht="15" customHeight="1" thickBot="1" x14ac:dyDescent="0.35">
      <c r="B43" s="9" t="s">
        <v>31</v>
      </c>
      <c r="C43" s="29">
        <v>5530</v>
      </c>
      <c r="D43" s="29">
        <v>4000</v>
      </c>
      <c r="E43" s="30">
        <v>3037</v>
      </c>
    </row>
    <row r="44" spans="2:5" ht="15" customHeight="1" thickBot="1" x14ac:dyDescent="0.35">
      <c r="B44" s="9" t="s">
        <v>35</v>
      </c>
      <c r="C44" s="29">
        <v>17847</v>
      </c>
      <c r="D44" s="29">
        <v>10412</v>
      </c>
      <c r="E44" s="30">
        <v>9284</v>
      </c>
    </row>
    <row r="45" spans="2:5" ht="15" customHeight="1" thickBot="1" x14ac:dyDescent="0.35">
      <c r="B45" s="9" t="s">
        <v>36</v>
      </c>
      <c r="C45" s="29">
        <v>1147</v>
      </c>
      <c r="D45" s="29">
        <v>598</v>
      </c>
      <c r="E45" s="30">
        <v>482</v>
      </c>
    </row>
    <row r="46" spans="2:5" ht="15" customHeight="1" thickBot="1" x14ac:dyDescent="0.35">
      <c r="B46" s="5" t="s">
        <v>37</v>
      </c>
      <c r="C46" s="31">
        <v>919</v>
      </c>
      <c r="D46" s="31">
        <v>819</v>
      </c>
      <c r="E46" s="32">
        <v>253</v>
      </c>
    </row>
    <row r="47" spans="2:5" ht="15" customHeight="1" thickBot="1" x14ac:dyDescent="0.35">
      <c r="B47" s="7" t="s">
        <v>38</v>
      </c>
      <c r="C47" s="11">
        <v>42487</v>
      </c>
      <c r="D47" s="11">
        <v>29318</v>
      </c>
      <c r="E47" s="11">
        <v>18404</v>
      </c>
    </row>
    <row r="48" spans="2:5" ht="15" customHeight="1" thickBot="1" x14ac:dyDescent="0.35">
      <c r="B48" s="6"/>
      <c r="C48" s="31"/>
      <c r="D48" s="31"/>
      <c r="E48" s="32"/>
    </row>
    <row r="49" spans="2:8" ht="15" customHeight="1" thickBot="1" x14ac:dyDescent="0.35">
      <c r="B49" s="7" t="s">
        <v>39</v>
      </c>
      <c r="C49" s="11">
        <v>144625</v>
      </c>
      <c r="D49" s="11">
        <v>103039</v>
      </c>
      <c r="E49" s="11">
        <v>63208</v>
      </c>
    </row>
    <row r="50" spans="2:8" ht="15" customHeight="1" x14ac:dyDescent="0.3">
      <c r="C50" s="37"/>
      <c r="D50" s="37"/>
      <c r="E50" s="37"/>
    </row>
    <row r="51" spans="2:8" ht="15" customHeight="1" x14ac:dyDescent="0.3">
      <c r="B51" s="158" t="s">
        <v>145</v>
      </c>
      <c r="C51" s="158"/>
      <c r="D51" s="158"/>
      <c r="E51" s="158"/>
      <c r="F51" s="158"/>
      <c r="G51" s="158"/>
      <c r="H51" s="158"/>
    </row>
    <row r="52" spans="2:8" ht="15" customHeight="1" x14ac:dyDescent="0.3">
      <c r="B52" s="158"/>
      <c r="C52" s="158"/>
      <c r="D52" s="158"/>
      <c r="E52" s="158"/>
      <c r="F52" s="158"/>
      <c r="G52" s="158"/>
      <c r="H52" s="158"/>
    </row>
    <row r="53" spans="2:8" ht="15" customHeight="1" x14ac:dyDescent="0.3">
      <c r="E53" s="37"/>
    </row>
    <row r="54" spans="2:8" ht="15" customHeight="1" x14ac:dyDescent="0.3">
      <c r="E54" s="37"/>
    </row>
    <row r="55" spans="2:8" ht="15" customHeight="1" x14ac:dyDescent="0.3">
      <c r="E55" s="37"/>
    </row>
    <row r="56" spans="2:8" ht="15" customHeight="1" x14ac:dyDescent="0.3">
      <c r="E56" s="37"/>
    </row>
    <row r="57" spans="2:8" ht="15" customHeight="1" x14ac:dyDescent="0.3">
      <c r="E57" s="37"/>
    </row>
    <row r="58" spans="2:8" ht="15" customHeight="1" x14ac:dyDescent="0.3">
      <c r="E58" s="37"/>
    </row>
    <row r="59" spans="2:8" ht="15" customHeight="1" x14ac:dyDescent="0.3">
      <c r="E59" s="37"/>
    </row>
    <row r="60" spans="2:8" ht="15" customHeight="1" x14ac:dyDescent="0.3">
      <c r="E60" s="37"/>
    </row>
    <row r="61" spans="2:8" ht="15" customHeight="1" x14ac:dyDescent="0.3">
      <c r="E61" s="37"/>
    </row>
    <row r="62" spans="2:8" ht="15" customHeight="1" x14ac:dyDescent="0.3">
      <c r="E62" s="37"/>
    </row>
    <row r="63" spans="2:8" ht="15" customHeight="1" x14ac:dyDescent="0.3">
      <c r="E63" s="37"/>
    </row>
    <row r="64" spans="2:8" ht="15" customHeight="1" x14ac:dyDescent="0.3">
      <c r="E64" s="37"/>
    </row>
    <row r="65" spans="2:5" ht="15" customHeight="1" x14ac:dyDescent="0.3">
      <c r="E65" s="37"/>
    </row>
    <row r="66" spans="2:5" ht="15" customHeight="1" x14ac:dyDescent="0.3">
      <c r="E66" s="37"/>
    </row>
    <row r="67" spans="2:5" ht="15" customHeight="1" x14ac:dyDescent="0.3">
      <c r="E67" s="37"/>
    </row>
    <row r="68" spans="2:5" ht="15" customHeight="1" x14ac:dyDescent="0.3">
      <c r="E68" s="37"/>
    </row>
    <row r="69" spans="2:5" ht="15" customHeight="1" x14ac:dyDescent="0.3">
      <c r="E69" s="37"/>
    </row>
    <row r="70" spans="2:5" ht="15" customHeight="1" x14ac:dyDescent="0.3">
      <c r="E70" s="37"/>
    </row>
    <row r="71" spans="2:5" ht="15" customHeight="1" x14ac:dyDescent="0.3">
      <c r="E71" s="37"/>
    </row>
    <row r="72" spans="2:5" ht="15" customHeight="1" x14ac:dyDescent="0.3">
      <c r="E72" s="37"/>
    </row>
    <row r="74" spans="2:5" ht="15" customHeight="1" x14ac:dyDescent="0.3">
      <c r="B74" s="2"/>
      <c r="C74" s="2"/>
      <c r="D74" s="2"/>
      <c r="E74"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5812E-4E9C-4957-86F0-A487398D5C90}">
  <dimension ref="B1:L41"/>
  <sheetViews>
    <sheetView showGridLines="0" topLeftCell="A10" workbookViewId="0">
      <selection activeCell="J14" sqref="J14"/>
    </sheetView>
  </sheetViews>
  <sheetFormatPr baseColWidth="10" defaultColWidth="9.140625" defaultRowHeight="15" customHeight="1" x14ac:dyDescent="0.25"/>
  <cols>
    <col min="1" max="1" width="5.7109375" style="25" customWidth="1"/>
    <col min="2" max="2" width="50.7109375" style="25" customWidth="1"/>
    <col min="3" max="4" width="13.7109375" style="25" customWidth="1"/>
    <col min="5" max="5" width="5.7109375" style="25" customWidth="1"/>
    <col min="6" max="6" width="50.7109375" style="25" customWidth="1"/>
    <col min="7" max="8" width="13.7109375" style="25" customWidth="1"/>
    <col min="9" max="9" width="5.7109375" style="25" customWidth="1"/>
    <col min="10" max="10" width="61" style="25" customWidth="1"/>
    <col min="11" max="12" width="13.7109375" style="25" customWidth="1"/>
    <col min="13" max="13" width="3.7109375" style="25" customWidth="1"/>
    <col min="14" max="16384" width="9.140625" style="25"/>
  </cols>
  <sheetData>
    <row r="1" spans="2:12" ht="15" customHeight="1" thickBot="1" x14ac:dyDescent="0.3"/>
    <row r="2" spans="2:12" ht="15" customHeight="1" thickBot="1" x14ac:dyDescent="0.3">
      <c r="B2" s="3" t="s">
        <v>0</v>
      </c>
      <c r="C2" s="4">
        <v>44926</v>
      </c>
      <c r="D2" s="4">
        <v>44561</v>
      </c>
      <c r="F2" s="3" t="s">
        <v>17</v>
      </c>
      <c r="G2" s="4">
        <v>44926</v>
      </c>
      <c r="H2" s="4">
        <v>44561</v>
      </c>
      <c r="J2" s="3" t="s">
        <v>146</v>
      </c>
      <c r="K2" s="4">
        <v>44926</v>
      </c>
      <c r="L2" s="4">
        <v>44561</v>
      </c>
    </row>
    <row r="3" spans="2:12" ht="15" customHeight="1" thickBot="1" x14ac:dyDescent="0.3">
      <c r="B3" s="5" t="s">
        <v>147</v>
      </c>
      <c r="C3" s="57">
        <v>18844</v>
      </c>
      <c r="D3" s="76">
        <v>17054</v>
      </c>
      <c r="F3" s="5" t="s">
        <v>148</v>
      </c>
      <c r="G3" s="57">
        <v>44014</v>
      </c>
      <c r="H3" s="76">
        <v>32033</v>
      </c>
      <c r="J3" s="5" t="s">
        <v>149</v>
      </c>
      <c r="K3" s="57">
        <v>59724</v>
      </c>
      <c r="L3" s="146">
        <v>46594</v>
      </c>
    </row>
    <row r="4" spans="2:12" ht="15" customHeight="1" thickBot="1" x14ac:dyDescent="0.3">
      <c r="B4" s="147" t="s">
        <v>150</v>
      </c>
      <c r="C4" s="148">
        <v>1890</v>
      </c>
      <c r="D4" s="109">
        <v>1908</v>
      </c>
      <c r="F4" s="147" t="s">
        <v>18</v>
      </c>
      <c r="G4" s="148">
        <v>2497</v>
      </c>
      <c r="H4" s="109">
        <v>2341</v>
      </c>
      <c r="J4" s="147" t="s">
        <v>151</v>
      </c>
      <c r="K4" s="148">
        <v>9010</v>
      </c>
      <c r="L4" s="109">
        <v>11159</v>
      </c>
    </row>
    <row r="5" spans="2:12" ht="15" customHeight="1" thickBot="1" x14ac:dyDescent="0.3">
      <c r="B5" s="147" t="s">
        <v>152</v>
      </c>
      <c r="C5" s="148">
        <v>0</v>
      </c>
      <c r="D5" s="109">
        <v>1</v>
      </c>
      <c r="F5" s="147" t="s">
        <v>19</v>
      </c>
      <c r="G5" s="148">
        <v>37080</v>
      </c>
      <c r="H5" s="109">
        <v>24679</v>
      </c>
      <c r="J5" s="147" t="s">
        <v>153</v>
      </c>
      <c r="K5" s="148">
        <v>50714</v>
      </c>
      <c r="L5" s="109">
        <v>35435</v>
      </c>
    </row>
    <row r="6" spans="2:12" ht="15" customHeight="1" thickBot="1" x14ac:dyDescent="0.3">
      <c r="B6" s="147" t="s">
        <v>3</v>
      </c>
      <c r="C6" s="148">
        <v>7247</v>
      </c>
      <c r="D6" s="109">
        <v>6628</v>
      </c>
      <c r="F6" s="147" t="s">
        <v>154</v>
      </c>
      <c r="G6" s="148">
        <v>3686</v>
      </c>
      <c r="H6" s="109">
        <v>3303</v>
      </c>
      <c r="J6" s="9" t="s">
        <v>155</v>
      </c>
      <c r="K6" s="149">
        <v>1326</v>
      </c>
      <c r="L6" s="146">
        <v>1193</v>
      </c>
    </row>
    <row r="7" spans="2:12" ht="15" customHeight="1" thickBot="1" x14ac:dyDescent="0.3">
      <c r="B7" s="147" t="s">
        <v>156</v>
      </c>
      <c r="C7" s="148">
        <v>7164</v>
      </c>
      <c r="D7" s="109">
        <v>6518</v>
      </c>
      <c r="F7" s="147" t="s">
        <v>160</v>
      </c>
      <c r="G7" s="148">
        <v>-3018</v>
      </c>
      <c r="H7" s="109">
        <v>-468</v>
      </c>
      <c r="J7" s="9" t="s">
        <v>157</v>
      </c>
      <c r="K7" s="149">
        <v>-13430</v>
      </c>
      <c r="L7" s="146">
        <v>-13609</v>
      </c>
    </row>
    <row r="8" spans="2:12" ht="15" customHeight="1" thickBot="1" x14ac:dyDescent="0.3">
      <c r="B8" s="147" t="s">
        <v>158</v>
      </c>
      <c r="C8" s="148">
        <v>2543</v>
      </c>
      <c r="D8" s="109">
        <v>1999</v>
      </c>
      <c r="F8" s="147" t="s">
        <v>162</v>
      </c>
      <c r="G8" s="148">
        <v>2839</v>
      </c>
      <c r="H8" s="109">
        <v>1516</v>
      </c>
      <c r="J8" s="9" t="s">
        <v>159</v>
      </c>
      <c r="K8" s="149">
        <v>1913</v>
      </c>
      <c r="L8" s="146">
        <v>1688</v>
      </c>
    </row>
    <row r="9" spans="2:12" ht="15" customHeight="1" thickBot="1" x14ac:dyDescent="0.3">
      <c r="B9" s="9" t="s">
        <v>1</v>
      </c>
      <c r="C9" s="149">
        <v>1190</v>
      </c>
      <c r="D9" s="146">
        <v>1426</v>
      </c>
      <c r="F9" s="147" t="s">
        <v>105</v>
      </c>
      <c r="G9" s="148">
        <v>683</v>
      </c>
      <c r="H9" s="109">
        <v>415</v>
      </c>
      <c r="J9" s="147" t="s">
        <v>161</v>
      </c>
      <c r="K9" s="148">
        <v>371</v>
      </c>
      <c r="L9" s="109">
        <v>585</v>
      </c>
    </row>
    <row r="10" spans="2:12" ht="15" customHeight="1" thickBot="1" x14ac:dyDescent="0.3">
      <c r="B10" s="9" t="s">
        <v>66</v>
      </c>
      <c r="C10" s="149">
        <v>57058</v>
      </c>
      <c r="D10" s="146">
        <v>23511</v>
      </c>
      <c r="F10" s="147" t="s">
        <v>83</v>
      </c>
      <c r="G10" s="148">
        <v>247</v>
      </c>
      <c r="H10" s="109">
        <v>247</v>
      </c>
      <c r="J10" s="147" t="s">
        <v>163</v>
      </c>
      <c r="K10" s="148">
        <v>1542</v>
      </c>
      <c r="L10" s="109">
        <v>1103</v>
      </c>
    </row>
    <row r="11" spans="2:12" ht="15" customHeight="1" thickBot="1" x14ac:dyDescent="0.3">
      <c r="B11" s="147" t="s">
        <v>164</v>
      </c>
      <c r="C11" s="148">
        <v>53294</v>
      </c>
      <c r="D11" s="109">
        <v>20020</v>
      </c>
      <c r="F11" s="5" t="s">
        <v>169</v>
      </c>
      <c r="G11" s="57">
        <v>330</v>
      </c>
      <c r="H11" s="76">
        <v>447</v>
      </c>
      <c r="J11" s="9" t="s">
        <v>165</v>
      </c>
      <c r="K11" s="149">
        <v>-41584</v>
      </c>
      <c r="L11" s="146">
        <v>-29202</v>
      </c>
    </row>
    <row r="12" spans="2:12" ht="15" customHeight="1" thickBot="1" x14ac:dyDescent="0.3">
      <c r="B12" s="147" t="s">
        <v>166</v>
      </c>
      <c r="C12" s="148">
        <v>3764</v>
      </c>
      <c r="D12" s="109">
        <v>3491</v>
      </c>
      <c r="F12" s="7" t="s">
        <v>27</v>
      </c>
      <c r="G12" s="150">
        <v>44344</v>
      </c>
      <c r="H12" s="150">
        <v>32480</v>
      </c>
      <c r="J12" s="147" t="s">
        <v>167</v>
      </c>
      <c r="K12" s="148">
        <v>-32359</v>
      </c>
      <c r="L12" s="109">
        <v>-22838</v>
      </c>
    </row>
    <row r="13" spans="2:12" ht="15" customHeight="1" thickBot="1" x14ac:dyDescent="0.3">
      <c r="B13" s="9" t="s">
        <v>168</v>
      </c>
      <c r="C13" s="149">
        <v>906</v>
      </c>
      <c r="D13" s="146">
        <v>947</v>
      </c>
      <c r="F13" s="5" t="s">
        <v>172</v>
      </c>
      <c r="G13" s="57">
        <v>44104</v>
      </c>
      <c r="H13" s="76">
        <v>34086</v>
      </c>
      <c r="J13" s="147" t="s">
        <v>170</v>
      </c>
      <c r="K13" s="148">
        <v>-9225</v>
      </c>
      <c r="L13" s="109">
        <v>-6364</v>
      </c>
    </row>
    <row r="14" spans="2:12" ht="15" customHeight="1" thickBot="1" x14ac:dyDescent="0.3">
      <c r="B14" s="147" t="s">
        <v>164</v>
      </c>
      <c r="C14" s="148">
        <v>18</v>
      </c>
      <c r="D14" s="109">
        <v>30</v>
      </c>
      <c r="F14" s="147" t="s">
        <v>175</v>
      </c>
      <c r="G14" s="148">
        <v>4032</v>
      </c>
      <c r="H14" s="109">
        <v>3826</v>
      </c>
      <c r="J14" s="9" t="s">
        <v>71</v>
      </c>
      <c r="K14" s="149">
        <v>-3711</v>
      </c>
      <c r="L14" s="146">
        <v>-3167</v>
      </c>
    </row>
    <row r="15" spans="2:12" ht="15" customHeight="1" thickBot="1" x14ac:dyDescent="0.3">
      <c r="B15" s="147" t="s">
        <v>171</v>
      </c>
      <c r="C15" s="148">
        <v>305</v>
      </c>
      <c r="D15" s="109">
        <v>410</v>
      </c>
      <c r="F15" s="147" t="s">
        <v>177</v>
      </c>
      <c r="G15" s="148">
        <v>35144</v>
      </c>
      <c r="H15" s="109">
        <v>22901</v>
      </c>
      <c r="J15" s="147" t="s">
        <v>173</v>
      </c>
      <c r="K15" s="148">
        <v>-3636</v>
      </c>
      <c r="L15" s="109">
        <v>-3064</v>
      </c>
    </row>
    <row r="16" spans="2:12" ht="15" customHeight="1" thickBot="1" x14ac:dyDescent="0.3">
      <c r="B16" s="147" t="s">
        <v>174</v>
      </c>
      <c r="C16" s="148">
        <v>583</v>
      </c>
      <c r="D16" s="109">
        <v>507</v>
      </c>
      <c r="F16" s="147" t="s">
        <v>31</v>
      </c>
      <c r="G16" s="148">
        <v>4928</v>
      </c>
      <c r="H16" s="109">
        <v>7359</v>
      </c>
      <c r="J16" s="147" t="s">
        <v>176</v>
      </c>
      <c r="K16" s="148">
        <v>-74</v>
      </c>
      <c r="L16" s="109">
        <v>-78</v>
      </c>
    </row>
    <row r="17" spans="2:12" ht="15" customHeight="1" thickBot="1" x14ac:dyDescent="0.3">
      <c r="B17" s="5" t="s">
        <v>125</v>
      </c>
      <c r="C17" s="57">
        <v>3127</v>
      </c>
      <c r="D17" s="76">
        <v>3108</v>
      </c>
      <c r="F17" s="9" t="s">
        <v>180</v>
      </c>
      <c r="G17" s="149">
        <v>173</v>
      </c>
      <c r="H17" s="146">
        <v>173</v>
      </c>
      <c r="J17" s="147" t="s">
        <v>178</v>
      </c>
      <c r="K17" s="148">
        <v>0</v>
      </c>
      <c r="L17" s="109">
        <v>-10</v>
      </c>
    </row>
    <row r="18" spans="2:12" ht="15" customHeight="1" thickBot="1" x14ac:dyDescent="0.3">
      <c r="B18" s="7" t="s">
        <v>8</v>
      </c>
      <c r="C18" s="150">
        <v>81125</v>
      </c>
      <c r="D18" s="150">
        <v>46046</v>
      </c>
      <c r="F18" s="5" t="s">
        <v>127</v>
      </c>
      <c r="G18" s="57">
        <v>2297</v>
      </c>
      <c r="H18" s="76">
        <v>2497</v>
      </c>
      <c r="J18" s="147" t="s">
        <v>179</v>
      </c>
      <c r="K18" s="148">
        <v>-1</v>
      </c>
      <c r="L18" s="109">
        <v>-15</v>
      </c>
    </row>
    <row r="19" spans="2:12" ht="15" customHeight="1" thickBot="1" x14ac:dyDescent="0.3">
      <c r="B19" s="5" t="s">
        <v>9</v>
      </c>
      <c r="C19" s="149">
        <v>632</v>
      </c>
      <c r="D19" s="76">
        <v>769</v>
      </c>
      <c r="F19" s="7" t="s">
        <v>34</v>
      </c>
      <c r="G19" s="150">
        <v>46574</v>
      </c>
      <c r="H19" s="150">
        <v>36756</v>
      </c>
      <c r="J19" s="9" t="s">
        <v>181</v>
      </c>
      <c r="K19" s="149">
        <v>-3775</v>
      </c>
      <c r="L19" s="146">
        <v>-3357</v>
      </c>
    </row>
    <row r="20" spans="2:12" ht="15" customHeight="1" thickBot="1" x14ac:dyDescent="0.3">
      <c r="B20" s="9" t="s">
        <v>11</v>
      </c>
      <c r="C20" s="149">
        <v>18287</v>
      </c>
      <c r="D20" s="146">
        <v>10816</v>
      </c>
      <c r="F20" s="5" t="s">
        <v>186</v>
      </c>
      <c r="G20" s="57">
        <v>20009</v>
      </c>
      <c r="H20" s="76">
        <v>15132</v>
      </c>
      <c r="J20" s="9" t="s">
        <v>182</v>
      </c>
      <c r="K20" s="149">
        <v>163</v>
      </c>
      <c r="L20" s="146">
        <v>213</v>
      </c>
    </row>
    <row r="21" spans="2:12" ht="15" customHeight="1" thickBot="1" x14ac:dyDescent="0.3">
      <c r="B21" s="147" t="s">
        <v>183</v>
      </c>
      <c r="C21" s="148">
        <v>13235</v>
      </c>
      <c r="D21" s="109">
        <v>7979</v>
      </c>
      <c r="F21" s="147" t="s">
        <v>175</v>
      </c>
      <c r="G21" s="148">
        <v>8481</v>
      </c>
      <c r="H21" s="109">
        <v>8293</v>
      </c>
      <c r="J21" s="9" t="s">
        <v>184</v>
      </c>
      <c r="K21" s="149">
        <v>47</v>
      </c>
      <c r="L21" s="146">
        <v>1</v>
      </c>
    </row>
    <row r="22" spans="2:12" ht="15" customHeight="1" thickBot="1" x14ac:dyDescent="0.3">
      <c r="B22" s="147" t="s">
        <v>185</v>
      </c>
      <c r="C22" s="148">
        <v>3656</v>
      </c>
      <c r="D22" s="109">
        <v>1851</v>
      </c>
      <c r="F22" s="147" t="s">
        <v>177</v>
      </c>
      <c r="G22" s="148">
        <v>6150</v>
      </c>
      <c r="H22" s="109">
        <v>3678</v>
      </c>
      <c r="J22" s="5" t="s">
        <v>73</v>
      </c>
      <c r="K22" s="57">
        <v>1431</v>
      </c>
      <c r="L22" s="76">
        <v>516</v>
      </c>
    </row>
    <row r="23" spans="2:12" ht="15" customHeight="1" thickBot="1" x14ac:dyDescent="0.3">
      <c r="B23" s="147" t="s">
        <v>187</v>
      </c>
      <c r="C23" s="148">
        <v>54</v>
      </c>
      <c r="D23" s="109">
        <v>60</v>
      </c>
      <c r="F23" s="147" t="s">
        <v>31</v>
      </c>
      <c r="G23" s="148">
        <v>5378</v>
      </c>
      <c r="H23" s="109">
        <v>3161</v>
      </c>
      <c r="J23" s="7" t="s">
        <v>92</v>
      </c>
      <c r="K23" s="150">
        <v>2104</v>
      </c>
      <c r="L23" s="150">
        <v>870</v>
      </c>
    </row>
    <row r="24" spans="2:12" ht="15" customHeight="1" thickBot="1" x14ac:dyDescent="0.3">
      <c r="B24" s="147" t="s">
        <v>188</v>
      </c>
      <c r="C24" s="148">
        <v>2</v>
      </c>
      <c r="D24" s="109">
        <v>2</v>
      </c>
      <c r="F24" s="9" t="s">
        <v>192</v>
      </c>
      <c r="G24" s="149">
        <v>0</v>
      </c>
      <c r="H24" s="146">
        <v>25</v>
      </c>
      <c r="J24" s="5" t="s">
        <v>189</v>
      </c>
      <c r="K24" s="57">
        <v>188</v>
      </c>
      <c r="L24" s="76">
        <v>270</v>
      </c>
    </row>
    <row r="25" spans="2:12" ht="15" customHeight="1" thickBot="1" x14ac:dyDescent="0.3">
      <c r="B25" s="147" t="s">
        <v>190</v>
      </c>
      <c r="C25" s="148">
        <v>1340</v>
      </c>
      <c r="D25" s="109">
        <v>924</v>
      </c>
      <c r="F25" s="9" t="s">
        <v>35</v>
      </c>
      <c r="G25" s="149">
        <v>11224</v>
      </c>
      <c r="H25" s="146">
        <v>7144</v>
      </c>
      <c r="J25" s="9" t="s">
        <v>191</v>
      </c>
      <c r="K25" s="149">
        <v>-1781</v>
      </c>
      <c r="L25" s="146">
        <v>-804</v>
      </c>
    </row>
    <row r="26" spans="2:12" ht="15" customHeight="1" thickBot="1" x14ac:dyDescent="0.3">
      <c r="B26" s="9" t="s">
        <v>68</v>
      </c>
      <c r="C26" s="149">
        <v>278</v>
      </c>
      <c r="D26" s="146">
        <v>572</v>
      </c>
      <c r="F26" s="147" t="s">
        <v>196</v>
      </c>
      <c r="G26" s="148">
        <v>3274</v>
      </c>
      <c r="H26" s="109">
        <v>3237</v>
      </c>
      <c r="J26" s="9" t="s">
        <v>193</v>
      </c>
      <c r="K26" s="149">
        <v>-2</v>
      </c>
      <c r="L26" s="146">
        <v>-3</v>
      </c>
    </row>
    <row r="27" spans="2:12" ht="15" customHeight="1" thickBot="1" x14ac:dyDescent="0.3">
      <c r="B27" s="147" t="s">
        <v>166</v>
      </c>
      <c r="C27" s="148">
        <v>278</v>
      </c>
      <c r="D27" s="109">
        <v>572</v>
      </c>
      <c r="F27" s="147" t="s">
        <v>197</v>
      </c>
      <c r="G27" s="148">
        <v>263</v>
      </c>
      <c r="H27" s="109">
        <v>104</v>
      </c>
      <c r="J27" s="7" t="s">
        <v>194</v>
      </c>
      <c r="K27" s="150">
        <v>-1595</v>
      </c>
      <c r="L27" s="150">
        <v>-537</v>
      </c>
    </row>
    <row r="28" spans="2:12" ht="15" customHeight="1" thickBot="1" x14ac:dyDescent="0.3">
      <c r="B28" s="9" t="s">
        <v>195</v>
      </c>
      <c r="C28" s="149">
        <v>172</v>
      </c>
      <c r="D28" s="146">
        <v>295</v>
      </c>
      <c r="F28" s="147" t="s">
        <v>199</v>
      </c>
      <c r="G28" s="148">
        <v>929</v>
      </c>
      <c r="H28" s="109">
        <v>261</v>
      </c>
      <c r="J28" s="151"/>
      <c r="K28" s="152"/>
      <c r="L28" s="153"/>
    </row>
    <row r="29" spans="2:12" ht="15" customHeight="1" thickBot="1" x14ac:dyDescent="0.3">
      <c r="B29" s="147" t="s">
        <v>164</v>
      </c>
      <c r="C29" s="148">
        <v>2</v>
      </c>
      <c r="D29" s="109">
        <v>2</v>
      </c>
      <c r="F29" s="147" t="s">
        <v>201</v>
      </c>
      <c r="G29" s="148">
        <v>475</v>
      </c>
      <c r="H29" s="109">
        <v>148</v>
      </c>
      <c r="J29" s="7" t="s">
        <v>198</v>
      </c>
      <c r="K29" s="150">
        <v>509</v>
      </c>
      <c r="L29" s="150">
        <v>333</v>
      </c>
    </row>
    <row r="30" spans="2:12" ht="15" customHeight="1" thickBot="1" x14ac:dyDescent="0.3">
      <c r="B30" s="147" t="s">
        <v>171</v>
      </c>
      <c r="C30" s="148">
        <v>85</v>
      </c>
      <c r="D30" s="109">
        <v>134</v>
      </c>
      <c r="F30" s="147" t="s">
        <v>203</v>
      </c>
      <c r="G30" s="148">
        <v>3313</v>
      </c>
      <c r="H30" s="109">
        <v>1521</v>
      </c>
      <c r="J30" s="6" t="s">
        <v>200</v>
      </c>
      <c r="K30" s="154">
        <v>174</v>
      </c>
      <c r="L30" s="155">
        <v>82</v>
      </c>
    </row>
    <row r="31" spans="2:12" ht="15" customHeight="1" thickBot="1" x14ac:dyDescent="0.3">
      <c r="B31" s="147" t="s">
        <v>174</v>
      </c>
      <c r="C31" s="148">
        <v>85</v>
      </c>
      <c r="D31" s="109">
        <v>159</v>
      </c>
      <c r="F31" s="147" t="s">
        <v>204</v>
      </c>
      <c r="G31" s="148">
        <v>162</v>
      </c>
      <c r="H31" s="109">
        <v>28</v>
      </c>
      <c r="J31" s="7" t="s">
        <v>105</v>
      </c>
      <c r="K31" s="150">
        <v>683</v>
      </c>
      <c r="L31" s="150">
        <v>415</v>
      </c>
    </row>
    <row r="32" spans="2:12" ht="15" customHeight="1" thickBot="1" x14ac:dyDescent="0.3">
      <c r="B32" s="9" t="s">
        <v>202</v>
      </c>
      <c r="C32" s="149">
        <v>380</v>
      </c>
      <c r="D32" s="146">
        <v>392</v>
      </c>
      <c r="F32" s="147" t="s">
        <v>206</v>
      </c>
      <c r="G32" s="148">
        <v>2808</v>
      </c>
      <c r="H32" s="109">
        <v>1845</v>
      </c>
    </row>
    <row r="33" spans="2:8" ht="15" customHeight="1" thickBot="1" x14ac:dyDescent="0.3">
      <c r="B33" s="9" t="s">
        <v>14</v>
      </c>
      <c r="C33" s="149">
        <v>21277</v>
      </c>
      <c r="D33" s="146">
        <v>32685</v>
      </c>
      <c r="F33" s="5" t="s">
        <v>202</v>
      </c>
      <c r="G33" s="57">
        <v>0</v>
      </c>
      <c r="H33" s="76">
        <v>38</v>
      </c>
    </row>
    <row r="34" spans="2:8" ht="15" customHeight="1" thickBot="1" x14ac:dyDescent="0.3">
      <c r="B34" s="147" t="s">
        <v>205</v>
      </c>
      <c r="C34" s="148">
        <v>13338</v>
      </c>
      <c r="D34" s="109">
        <v>14877</v>
      </c>
      <c r="F34" s="147"/>
      <c r="G34" s="148"/>
      <c r="H34" s="109"/>
    </row>
    <row r="35" spans="2:8" ht="15" customHeight="1" thickBot="1" x14ac:dyDescent="0.3">
      <c r="B35" s="6" t="s">
        <v>207</v>
      </c>
      <c r="C35" s="156">
        <v>7939</v>
      </c>
      <c r="D35" s="157">
        <v>17808</v>
      </c>
      <c r="F35" s="151"/>
      <c r="G35" s="163"/>
      <c r="H35" s="153"/>
    </row>
    <row r="36" spans="2:8" ht="15" customHeight="1" thickBot="1" x14ac:dyDescent="0.3">
      <c r="B36" s="7" t="s">
        <v>15</v>
      </c>
      <c r="C36" s="150">
        <v>41026</v>
      </c>
      <c r="D36" s="150">
        <v>45529</v>
      </c>
      <c r="F36" s="7" t="s">
        <v>38</v>
      </c>
      <c r="G36" s="150">
        <v>31233</v>
      </c>
      <c r="H36" s="150">
        <v>22339</v>
      </c>
    </row>
    <row r="37" spans="2:8" ht="15" customHeight="1" thickBot="1" x14ac:dyDescent="0.3">
      <c r="B37" s="6"/>
      <c r="C37" s="154"/>
      <c r="D37" s="155"/>
      <c r="F37" s="160"/>
      <c r="G37" s="161"/>
      <c r="H37" s="162"/>
    </row>
    <row r="38" spans="2:8" ht="15" customHeight="1" thickBot="1" x14ac:dyDescent="0.3">
      <c r="B38" s="7" t="s">
        <v>16</v>
      </c>
      <c r="C38" s="150">
        <v>122151</v>
      </c>
      <c r="D38" s="150">
        <v>91575</v>
      </c>
      <c r="F38" s="7" t="s">
        <v>39</v>
      </c>
      <c r="G38" s="150">
        <v>122151</v>
      </c>
      <c r="H38" s="150">
        <v>91575</v>
      </c>
    </row>
    <row r="39" spans="2:8" ht="15" customHeight="1" x14ac:dyDescent="0.25">
      <c r="F39" s="158"/>
      <c r="G39" s="158"/>
      <c r="H39" s="158"/>
    </row>
    <row r="40" spans="2:8" ht="15" customHeight="1" x14ac:dyDescent="0.25">
      <c r="B40" s="158" t="s">
        <v>208</v>
      </c>
      <c r="C40" s="158"/>
      <c r="D40" s="158"/>
      <c r="E40" s="158"/>
    </row>
    <row r="41" spans="2:8" ht="15" customHeight="1" x14ac:dyDescent="0.25">
      <c r="B41" s="158"/>
      <c r="C41" s="158"/>
      <c r="D41" s="158"/>
      <c r="E41" s="15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03B2C-585A-4D76-9A42-5E02F9799307}">
  <dimension ref="B2:P41"/>
  <sheetViews>
    <sheetView showGridLines="0" topLeftCell="A13" workbookViewId="0">
      <selection activeCell="P42" sqref="P42"/>
    </sheetView>
  </sheetViews>
  <sheetFormatPr baseColWidth="10" defaultColWidth="15.7109375" defaultRowHeight="15" customHeight="1" x14ac:dyDescent="0.25"/>
  <cols>
    <col min="1" max="1" width="5.7109375" customWidth="1"/>
  </cols>
  <sheetData>
    <row r="2" spans="2:14" ht="15" customHeight="1" x14ac:dyDescent="0.25">
      <c r="B2" s="143" t="s">
        <v>117</v>
      </c>
      <c r="C2" s="143"/>
      <c r="D2" s="143"/>
      <c r="E2" s="143"/>
      <c r="F2" s="143"/>
      <c r="G2" s="143"/>
      <c r="H2" s="143"/>
      <c r="I2" s="143"/>
      <c r="J2" s="143"/>
      <c r="K2" s="143"/>
      <c r="L2" s="143"/>
      <c r="M2" s="143"/>
      <c r="N2" s="143"/>
    </row>
    <row r="3" spans="2:14" ht="15" customHeight="1" thickBot="1" x14ac:dyDescent="0.3"/>
    <row r="4" spans="2:14" ht="15" customHeight="1" thickBot="1" x14ac:dyDescent="0.3">
      <c r="B4" s="103" t="s">
        <v>106</v>
      </c>
      <c r="C4" s="103" t="s">
        <v>107</v>
      </c>
      <c r="D4" s="103" t="s">
        <v>108</v>
      </c>
      <c r="E4" s="103" t="s">
        <v>98</v>
      </c>
      <c r="F4" s="103" t="s">
        <v>109</v>
      </c>
      <c r="G4" s="103" t="s">
        <v>110</v>
      </c>
      <c r="H4" s="103" t="s">
        <v>111</v>
      </c>
      <c r="I4" s="103" t="s">
        <v>112</v>
      </c>
      <c r="J4" s="103" t="s">
        <v>113</v>
      </c>
      <c r="K4" s="103" t="s">
        <v>114</v>
      </c>
      <c r="L4" s="103" t="s">
        <v>115</v>
      </c>
      <c r="M4" s="103" t="s">
        <v>116</v>
      </c>
      <c r="N4" s="103" t="s">
        <v>100</v>
      </c>
    </row>
    <row r="5" spans="2:14" ht="15" customHeight="1" thickBot="1" x14ac:dyDescent="0.3">
      <c r="B5" s="115">
        <v>47400</v>
      </c>
      <c r="C5" s="110">
        <v>4</v>
      </c>
      <c r="D5" s="110">
        <v>0</v>
      </c>
      <c r="E5" s="110">
        <v>-216</v>
      </c>
      <c r="F5" s="110">
        <v>3</v>
      </c>
      <c r="G5" s="110">
        <v>0</v>
      </c>
      <c r="H5" s="110">
        <v>0</v>
      </c>
      <c r="I5" s="110">
        <v>0</v>
      </c>
      <c r="J5" s="110">
        <v>0</v>
      </c>
      <c r="K5" s="110">
        <v>0</v>
      </c>
      <c r="L5" s="110">
        <v>0</v>
      </c>
      <c r="M5" s="110">
        <v>0</v>
      </c>
      <c r="N5" s="112">
        <f>+SUM(C5:M5)</f>
        <v>-209</v>
      </c>
    </row>
    <row r="6" spans="2:14" ht="15" customHeight="1" thickBot="1" x14ac:dyDescent="0.3">
      <c r="B6" s="116">
        <v>47420</v>
      </c>
      <c r="C6" s="99">
        <v>191</v>
      </c>
      <c r="D6" s="99">
        <v>0</v>
      </c>
      <c r="E6" s="99">
        <v>709</v>
      </c>
      <c r="F6" s="99">
        <v>0</v>
      </c>
      <c r="G6" s="99">
        <v>0</v>
      </c>
      <c r="H6" s="99">
        <v>0</v>
      </c>
      <c r="I6" s="99">
        <v>0</v>
      </c>
      <c r="J6" s="99">
        <v>0</v>
      </c>
      <c r="K6" s="99">
        <v>0</v>
      </c>
      <c r="L6" s="99">
        <v>1</v>
      </c>
      <c r="M6" s="99">
        <v>0</v>
      </c>
      <c r="N6" s="100">
        <f t="shared" ref="N6:N9" si="0">+SUM(C6:M6)</f>
        <v>901</v>
      </c>
    </row>
    <row r="7" spans="2:14" ht="15" customHeight="1" thickBot="1" x14ac:dyDescent="0.3">
      <c r="B7" s="116">
        <v>47450</v>
      </c>
      <c r="C7" s="99">
        <v>2395</v>
      </c>
      <c r="D7" s="99">
        <v>0</v>
      </c>
      <c r="E7" s="99">
        <v>54</v>
      </c>
      <c r="F7" s="99">
        <v>58</v>
      </c>
      <c r="G7" s="99">
        <v>0</v>
      </c>
      <c r="H7" s="99">
        <v>18</v>
      </c>
      <c r="I7" s="99">
        <v>0</v>
      </c>
      <c r="J7" s="99">
        <v>0</v>
      </c>
      <c r="K7" s="99">
        <v>0</v>
      </c>
      <c r="L7" s="99">
        <v>0</v>
      </c>
      <c r="M7" s="99">
        <v>0</v>
      </c>
      <c r="N7" s="100">
        <f t="shared" si="0"/>
        <v>2525</v>
      </c>
    </row>
    <row r="8" spans="2:14" ht="15" customHeight="1" thickBot="1" x14ac:dyDescent="0.3">
      <c r="B8" s="116">
        <v>47900</v>
      </c>
      <c r="C8" s="99">
        <v>-858</v>
      </c>
      <c r="D8" s="99">
        <v>0</v>
      </c>
      <c r="E8" s="99">
        <v>0</v>
      </c>
      <c r="F8" s="99">
        <v>0</v>
      </c>
      <c r="G8" s="99">
        <v>-40</v>
      </c>
      <c r="H8" s="99">
        <v>0</v>
      </c>
      <c r="I8" s="99">
        <v>-44</v>
      </c>
      <c r="J8" s="99">
        <v>0</v>
      </c>
      <c r="K8" s="99">
        <v>0</v>
      </c>
      <c r="L8" s="99">
        <v>0</v>
      </c>
      <c r="M8" s="99">
        <v>0</v>
      </c>
      <c r="N8" s="100">
        <f t="shared" si="0"/>
        <v>-942</v>
      </c>
    </row>
    <row r="9" spans="2:14" ht="15" customHeight="1" thickBot="1" x14ac:dyDescent="0.3">
      <c r="B9" s="117">
        <v>47990</v>
      </c>
      <c r="C9" s="97">
        <v>-318</v>
      </c>
      <c r="D9" s="97">
        <v>-57</v>
      </c>
      <c r="E9" s="97">
        <v>-516</v>
      </c>
      <c r="F9" s="97">
        <v>0</v>
      </c>
      <c r="G9" s="97">
        <v>-614</v>
      </c>
      <c r="H9" s="97">
        <v>0</v>
      </c>
      <c r="I9" s="97">
        <v>0</v>
      </c>
      <c r="J9" s="97">
        <v>-54</v>
      </c>
      <c r="K9" s="97">
        <v>-33</v>
      </c>
      <c r="L9" s="97">
        <v>-132</v>
      </c>
      <c r="M9" s="97">
        <v>-773</v>
      </c>
      <c r="N9" s="98">
        <f t="shared" si="0"/>
        <v>-2497</v>
      </c>
    </row>
    <row r="10" spans="2:14" ht="15" customHeight="1" thickBot="1" x14ac:dyDescent="0.3">
      <c r="B10" s="113" t="s">
        <v>103</v>
      </c>
      <c r="C10" s="114">
        <f>+SUM(C5:C9)</f>
        <v>1414</v>
      </c>
      <c r="D10" s="114">
        <f t="shared" ref="D10:N10" si="1">+SUM(D5:D9)</f>
        <v>-57</v>
      </c>
      <c r="E10" s="114">
        <f t="shared" si="1"/>
        <v>31</v>
      </c>
      <c r="F10" s="114">
        <f t="shared" si="1"/>
        <v>61</v>
      </c>
      <c r="G10" s="114">
        <f t="shared" si="1"/>
        <v>-654</v>
      </c>
      <c r="H10" s="114">
        <f t="shared" si="1"/>
        <v>18</v>
      </c>
      <c r="I10" s="114">
        <f t="shared" si="1"/>
        <v>-44</v>
      </c>
      <c r="J10" s="114">
        <f t="shared" si="1"/>
        <v>-54</v>
      </c>
      <c r="K10" s="114">
        <f t="shared" si="1"/>
        <v>-33</v>
      </c>
      <c r="L10" s="114">
        <f t="shared" si="1"/>
        <v>-131</v>
      </c>
      <c r="M10" s="114">
        <f t="shared" si="1"/>
        <v>-773</v>
      </c>
      <c r="N10" s="114">
        <f t="shared" si="1"/>
        <v>-222</v>
      </c>
    </row>
    <row r="12" spans="2:14" ht="15" customHeight="1" x14ac:dyDescent="0.25">
      <c r="B12" s="143" t="s">
        <v>101</v>
      </c>
      <c r="C12" s="143"/>
      <c r="D12" s="143"/>
      <c r="E12" s="143"/>
      <c r="F12" s="143"/>
      <c r="G12" s="143"/>
      <c r="H12" s="143"/>
      <c r="I12" s="143"/>
      <c r="J12" s="143"/>
      <c r="K12" s="143"/>
      <c r="L12" s="143"/>
      <c r="M12" s="143"/>
      <c r="N12" s="143"/>
    </row>
    <row r="13" spans="2:14" ht="15" customHeight="1" thickBot="1" x14ac:dyDescent="0.3"/>
    <row r="14" spans="2:14" ht="15" customHeight="1" thickBot="1" x14ac:dyDescent="0.35">
      <c r="B14" s="118" t="s">
        <v>118</v>
      </c>
      <c r="C14" s="118" t="s">
        <v>119</v>
      </c>
      <c r="D14" s="118" t="s">
        <v>120</v>
      </c>
      <c r="E14" s="118" t="s">
        <v>121</v>
      </c>
      <c r="F14" s="118" t="s">
        <v>122</v>
      </c>
      <c r="G14" s="118" t="s">
        <v>108</v>
      </c>
      <c r="H14" s="118" t="s">
        <v>98</v>
      </c>
      <c r="I14" s="118" t="s">
        <v>109</v>
      </c>
      <c r="J14" s="118" t="s">
        <v>110</v>
      </c>
      <c r="K14" s="118" t="s">
        <v>111</v>
      </c>
      <c r="L14" s="118" t="s">
        <v>112</v>
      </c>
      <c r="M14" s="118" t="s">
        <v>123</v>
      </c>
      <c r="N14" s="118" t="s">
        <v>124</v>
      </c>
    </row>
    <row r="15" spans="2:14" ht="15" customHeight="1" x14ac:dyDescent="0.25">
      <c r="B15" s="119" t="s">
        <v>125</v>
      </c>
      <c r="C15" s="120">
        <v>47400</v>
      </c>
      <c r="D15" s="121"/>
      <c r="E15" s="121"/>
      <c r="F15" s="121"/>
      <c r="G15" s="121"/>
      <c r="H15" s="121">
        <v>11644.99</v>
      </c>
      <c r="I15" s="121">
        <v>2517.89</v>
      </c>
      <c r="J15" s="121"/>
      <c r="K15" s="121"/>
      <c r="L15" s="121"/>
      <c r="M15" s="121"/>
      <c r="N15" s="105">
        <v>14162.88</v>
      </c>
    </row>
    <row r="16" spans="2:14" ht="15" customHeight="1" x14ac:dyDescent="0.25">
      <c r="B16" s="122"/>
      <c r="C16" s="1">
        <v>47420</v>
      </c>
      <c r="D16" s="104"/>
      <c r="E16" s="104"/>
      <c r="F16" s="104"/>
      <c r="G16" s="104"/>
      <c r="H16" s="104">
        <v>1008720.9199999999</v>
      </c>
      <c r="I16" s="104"/>
      <c r="J16" s="104"/>
      <c r="K16" s="104"/>
      <c r="L16" s="104"/>
      <c r="M16" s="104"/>
      <c r="N16" s="106">
        <v>1008720.9199999999</v>
      </c>
    </row>
    <row r="17" spans="2:14" ht="15" customHeight="1" x14ac:dyDescent="0.25">
      <c r="B17" s="122"/>
      <c r="C17" s="1">
        <v>47450</v>
      </c>
      <c r="D17" s="104"/>
      <c r="E17" s="104">
        <v>140142.04999999999</v>
      </c>
      <c r="F17" s="104">
        <v>19773.14</v>
      </c>
      <c r="G17" s="104"/>
      <c r="H17" s="104">
        <v>1896306.61</v>
      </c>
      <c r="I17" s="104">
        <v>63774.27</v>
      </c>
      <c r="J17" s="104"/>
      <c r="K17" s="104">
        <v>29999.11</v>
      </c>
      <c r="L17" s="104"/>
      <c r="M17" s="104"/>
      <c r="N17" s="106">
        <v>2149995.1799999997</v>
      </c>
    </row>
    <row r="18" spans="2:14" ht="15" customHeight="1" x14ac:dyDescent="0.25">
      <c r="B18" s="122"/>
      <c r="C18" s="1">
        <v>47421</v>
      </c>
      <c r="D18" s="104"/>
      <c r="E18" s="104"/>
      <c r="F18" s="104"/>
      <c r="G18" s="104"/>
      <c r="H18" s="104">
        <v>35169.61</v>
      </c>
      <c r="I18" s="104"/>
      <c r="J18" s="104"/>
      <c r="K18" s="104"/>
      <c r="L18" s="104"/>
      <c r="M18" s="104"/>
      <c r="N18" s="106">
        <v>35169.61</v>
      </c>
    </row>
    <row r="19" spans="2:14" ht="15" customHeight="1" x14ac:dyDescent="0.25">
      <c r="B19" s="122"/>
      <c r="C19" s="1">
        <v>47422</v>
      </c>
      <c r="D19" s="104"/>
      <c r="E19" s="104"/>
      <c r="F19" s="104"/>
      <c r="G19" s="104"/>
      <c r="H19" s="104">
        <v>107228.24</v>
      </c>
      <c r="I19" s="104"/>
      <c r="J19" s="104"/>
      <c r="K19" s="104"/>
      <c r="L19" s="104"/>
      <c r="M19" s="104"/>
      <c r="N19" s="106">
        <v>107228.24</v>
      </c>
    </row>
    <row r="20" spans="2:14" ht="15" customHeight="1" x14ac:dyDescent="0.25">
      <c r="B20" s="122"/>
      <c r="C20" s="1">
        <v>47423</v>
      </c>
      <c r="D20" s="104"/>
      <c r="E20" s="104"/>
      <c r="F20" s="104"/>
      <c r="G20" s="104"/>
      <c r="H20" s="104">
        <v>18000</v>
      </c>
      <c r="I20" s="104"/>
      <c r="J20" s="104"/>
      <c r="K20" s="104"/>
      <c r="L20" s="104"/>
      <c r="M20" s="104"/>
      <c r="N20" s="106">
        <v>18000</v>
      </c>
    </row>
    <row r="21" spans="2:14" ht="15" customHeight="1" x14ac:dyDescent="0.25">
      <c r="B21" s="122"/>
      <c r="C21" s="1">
        <v>47426</v>
      </c>
      <c r="D21" s="104"/>
      <c r="E21" s="104"/>
      <c r="F21" s="104"/>
      <c r="G21" s="104"/>
      <c r="H21" s="104">
        <v>30513.94</v>
      </c>
      <c r="I21" s="104"/>
      <c r="J21" s="104"/>
      <c r="K21" s="104"/>
      <c r="L21" s="104"/>
      <c r="M21" s="104"/>
      <c r="N21" s="106">
        <v>30513.94</v>
      </c>
    </row>
    <row r="22" spans="2:14" ht="15" customHeight="1" x14ac:dyDescent="0.25">
      <c r="B22" s="123" t="s">
        <v>126</v>
      </c>
      <c r="C22" s="124"/>
      <c r="D22" s="125">
        <v>0</v>
      </c>
      <c r="E22" s="125">
        <v>140142.04999999999</v>
      </c>
      <c r="F22" s="125">
        <v>19773.14</v>
      </c>
      <c r="G22" s="125">
        <v>0</v>
      </c>
      <c r="H22" s="125">
        <v>3107584.31</v>
      </c>
      <c r="I22" s="125">
        <v>66292.160000000003</v>
      </c>
      <c r="J22" s="125">
        <v>0</v>
      </c>
      <c r="K22" s="125">
        <v>29999.11</v>
      </c>
      <c r="L22" s="125">
        <v>0</v>
      </c>
      <c r="M22" s="125">
        <v>0</v>
      </c>
      <c r="N22" s="126">
        <v>3363790.77</v>
      </c>
    </row>
    <row r="23" spans="2:14" ht="15" customHeight="1" x14ac:dyDescent="0.25">
      <c r="B23" s="122" t="s">
        <v>127</v>
      </c>
      <c r="C23" s="1">
        <v>47900</v>
      </c>
      <c r="D23" s="104">
        <v>-81.41</v>
      </c>
      <c r="E23" s="104"/>
      <c r="F23" s="104"/>
      <c r="G23" s="104"/>
      <c r="H23" s="104">
        <v>-1517066.1199999999</v>
      </c>
      <c r="I23" s="104"/>
      <c r="J23" s="104"/>
      <c r="K23" s="104"/>
      <c r="L23" s="104">
        <v>-14695.872835943941</v>
      </c>
      <c r="M23" s="104"/>
      <c r="N23" s="106">
        <v>-1531843.4028359437</v>
      </c>
    </row>
    <row r="24" spans="2:14" ht="15" customHeight="1" x14ac:dyDescent="0.25">
      <c r="B24" s="122"/>
      <c r="C24" s="1">
        <v>47990</v>
      </c>
      <c r="D24" s="104">
        <v>-288705.52767857141</v>
      </c>
      <c r="E24" s="104">
        <v>-81729.520714285711</v>
      </c>
      <c r="F24" s="104">
        <v>-1251244.6510714283</v>
      </c>
      <c r="G24" s="104">
        <v>-49669.839949367088</v>
      </c>
      <c r="H24" s="104">
        <v>-298724.67</v>
      </c>
      <c r="I24" s="104"/>
      <c r="J24" s="104">
        <v>-573322.08500000008</v>
      </c>
      <c r="K24" s="104"/>
      <c r="L24" s="104"/>
      <c r="M24" s="104">
        <v>-233892.53964285713</v>
      </c>
      <c r="N24" s="106">
        <v>-2777288.8340565097</v>
      </c>
    </row>
    <row r="25" spans="2:14" ht="15" customHeight="1" x14ac:dyDescent="0.25">
      <c r="B25" s="122"/>
      <c r="C25" s="1">
        <v>47902</v>
      </c>
      <c r="D25" s="104"/>
      <c r="E25" s="104"/>
      <c r="F25" s="104"/>
      <c r="G25" s="104"/>
      <c r="H25" s="104">
        <v>-555573.22</v>
      </c>
      <c r="I25" s="104"/>
      <c r="J25" s="104"/>
      <c r="K25" s="104"/>
      <c r="L25" s="104"/>
      <c r="M25" s="104"/>
      <c r="N25" s="106">
        <v>-555573.22</v>
      </c>
    </row>
    <row r="26" spans="2:14" ht="15" customHeight="1" thickBot="1" x14ac:dyDescent="0.3">
      <c r="B26" s="127" t="s">
        <v>128</v>
      </c>
      <c r="C26" s="128"/>
      <c r="D26" s="129">
        <v>-288786.93767857138</v>
      </c>
      <c r="E26" s="129">
        <v>-81729.520714285711</v>
      </c>
      <c r="F26" s="129">
        <v>-1251244.6510714283</v>
      </c>
      <c r="G26" s="129">
        <v>-49669.839949367088</v>
      </c>
      <c r="H26" s="129">
        <v>-2371364.0099999998</v>
      </c>
      <c r="I26" s="129">
        <v>0</v>
      </c>
      <c r="J26" s="129">
        <v>-573322.08500000008</v>
      </c>
      <c r="K26" s="129">
        <v>0</v>
      </c>
      <c r="L26" s="129">
        <v>-14695.872835943941</v>
      </c>
      <c r="M26" s="129">
        <v>-233892.53964285713</v>
      </c>
      <c r="N26" s="130">
        <v>-4864705.4568924531</v>
      </c>
    </row>
    <row r="27" spans="2:14" ht="15" customHeight="1" x14ac:dyDescent="0.25">
      <c r="B27" s="131"/>
      <c r="C27" s="132"/>
      <c r="D27" s="132"/>
      <c r="E27" s="132"/>
      <c r="F27" s="132"/>
      <c r="G27" s="132"/>
      <c r="H27" s="132"/>
      <c r="I27" s="132"/>
      <c r="J27" s="132"/>
      <c r="K27" s="132"/>
      <c r="L27" s="132"/>
      <c r="M27" s="132"/>
      <c r="N27" s="133"/>
    </row>
    <row r="28" spans="2:14" ht="15" customHeight="1" thickBot="1" x14ac:dyDescent="0.3">
      <c r="B28" s="127" t="s">
        <v>103</v>
      </c>
      <c r="C28" s="128"/>
      <c r="D28" s="129">
        <v>-288786.93767857138</v>
      </c>
      <c r="E28" s="129">
        <v>58412.529285714278</v>
      </c>
      <c r="F28" s="129">
        <v>-1231471.5110714284</v>
      </c>
      <c r="G28" s="129">
        <v>-49669.839949367088</v>
      </c>
      <c r="H28" s="129">
        <v>736220.30000000028</v>
      </c>
      <c r="I28" s="129">
        <v>66292.160000000003</v>
      </c>
      <c r="J28" s="129">
        <v>-573322.08500000008</v>
      </c>
      <c r="K28" s="129">
        <v>29999.11</v>
      </c>
      <c r="L28" s="129">
        <v>-14695.872835943941</v>
      </c>
      <c r="M28" s="129">
        <v>-233892.53964285713</v>
      </c>
      <c r="N28" s="130">
        <v>-1500914.6868924531</v>
      </c>
    </row>
    <row r="29" spans="2:14" ht="15" customHeight="1" thickBot="1" x14ac:dyDescent="0.3"/>
    <row r="30" spans="2:14" ht="15" customHeight="1" thickBot="1" x14ac:dyDescent="0.35">
      <c r="B30" s="134"/>
      <c r="C30" s="135" t="s">
        <v>129</v>
      </c>
      <c r="D30" s="135" t="s">
        <v>130</v>
      </c>
    </row>
    <row r="31" spans="2:14" ht="15" customHeight="1" thickBot="1" x14ac:dyDescent="0.3">
      <c r="B31" s="136" t="s">
        <v>125</v>
      </c>
      <c r="C31" s="137">
        <v>890924.09928571456</v>
      </c>
      <c r="D31" s="107">
        <v>891</v>
      </c>
    </row>
    <row r="32" spans="2:14" ht="15" customHeight="1" thickBot="1" x14ac:dyDescent="0.3">
      <c r="B32" s="108" t="s">
        <v>127</v>
      </c>
      <c r="C32" s="138">
        <v>-2391838.7861781679</v>
      </c>
      <c r="D32" s="139">
        <v>-2392</v>
      </c>
    </row>
    <row r="34" spans="2:16" ht="15" customHeight="1" x14ac:dyDescent="0.25">
      <c r="B34" s="143" t="s">
        <v>102</v>
      </c>
      <c r="C34" s="143"/>
      <c r="D34" s="143"/>
      <c r="E34" s="143"/>
      <c r="F34" s="143"/>
      <c r="G34" s="143"/>
      <c r="H34" s="143"/>
      <c r="I34" s="143"/>
      <c r="J34" s="143"/>
      <c r="K34" s="143"/>
      <c r="L34" s="143"/>
      <c r="M34" s="143"/>
      <c r="N34" s="143"/>
    </row>
    <row r="36" spans="2:16" ht="15" customHeight="1" thickBot="1" x14ac:dyDescent="0.3"/>
    <row r="37" spans="2:16" ht="15" customHeight="1" thickBot="1" x14ac:dyDescent="0.3">
      <c r="B37" s="103"/>
      <c r="C37" s="103" t="s">
        <v>131</v>
      </c>
      <c r="D37" s="103" t="s">
        <v>132</v>
      </c>
      <c r="E37" s="103" t="s">
        <v>133</v>
      </c>
      <c r="F37" s="103" t="s">
        <v>134</v>
      </c>
      <c r="G37" s="103" t="s">
        <v>135</v>
      </c>
      <c r="H37" s="103" t="s">
        <v>136</v>
      </c>
      <c r="I37" s="103" t="s">
        <v>137</v>
      </c>
      <c r="J37" s="103" t="s">
        <v>138</v>
      </c>
      <c r="K37" s="103" t="s">
        <v>139</v>
      </c>
      <c r="L37" s="103" t="s">
        <v>140</v>
      </c>
      <c r="M37" s="103" t="s">
        <v>141</v>
      </c>
      <c r="N37" s="103" t="s">
        <v>142</v>
      </c>
      <c r="O37" s="103" t="s">
        <v>143</v>
      </c>
      <c r="P37" s="103" t="s">
        <v>144</v>
      </c>
    </row>
    <row r="38" spans="2:16" ht="15" customHeight="1" thickBot="1" x14ac:dyDescent="0.3">
      <c r="B38" s="140"/>
      <c r="C38" s="111"/>
      <c r="D38" s="111"/>
      <c r="E38" s="111"/>
      <c r="F38" s="111"/>
      <c r="G38" s="111"/>
      <c r="H38" s="111"/>
      <c r="I38" s="111"/>
      <c r="J38" s="111"/>
      <c r="K38" s="111"/>
      <c r="L38" s="111"/>
      <c r="M38" s="111"/>
      <c r="N38" s="111"/>
      <c r="O38" s="111"/>
      <c r="P38" s="141"/>
    </row>
    <row r="39" spans="2:16" ht="15" customHeight="1" thickBot="1" x14ac:dyDescent="0.3">
      <c r="B39" s="113" t="s">
        <v>103</v>
      </c>
      <c r="C39" s="142">
        <v>917635.37000000104</v>
      </c>
      <c r="D39" s="142">
        <v>-2223954.375</v>
      </c>
      <c r="E39" s="142">
        <v>-751161.80100212432</v>
      </c>
      <c r="F39" s="142">
        <v>60061.99654775604</v>
      </c>
      <c r="G39" s="142">
        <v>-1156811.1654166661</v>
      </c>
      <c r="H39" s="142">
        <v>2425.84</v>
      </c>
      <c r="I39" s="142">
        <v>76649.59</v>
      </c>
      <c r="J39" s="142">
        <v>36072.839999999997</v>
      </c>
      <c r="K39" s="142">
        <v>-68237.558000000019</v>
      </c>
      <c r="L39" s="142">
        <v>-662744.26124999998</v>
      </c>
      <c r="M39" s="142">
        <v>-596381.11049999995</v>
      </c>
      <c r="N39" s="142">
        <v>-550012.36849999998</v>
      </c>
      <c r="O39" s="142">
        <v>98765.950000000012</v>
      </c>
      <c r="P39" s="101">
        <f>+SUM(C39:O39)</f>
        <v>-4817691.0531210331</v>
      </c>
    </row>
    <row r="40" spans="2:16" ht="15" customHeight="1" thickBot="1" x14ac:dyDescent="0.3"/>
    <row r="41" spans="2:16" ht="15" customHeight="1" thickBot="1" x14ac:dyDescent="0.3">
      <c r="B41" s="113" t="s">
        <v>104</v>
      </c>
      <c r="C41" s="142">
        <f>+ROUND(C39/1000,0)</f>
        <v>918</v>
      </c>
      <c r="D41" s="142">
        <f t="shared" ref="D41:O41" si="2">+ROUND(D39/1000,0)</f>
        <v>-2224</v>
      </c>
      <c r="E41" s="142">
        <f t="shared" si="2"/>
        <v>-751</v>
      </c>
      <c r="F41" s="142">
        <f t="shared" si="2"/>
        <v>60</v>
      </c>
      <c r="G41" s="142">
        <f t="shared" si="2"/>
        <v>-1157</v>
      </c>
      <c r="H41" s="142">
        <f t="shared" si="2"/>
        <v>2</v>
      </c>
      <c r="I41" s="142">
        <f t="shared" si="2"/>
        <v>77</v>
      </c>
      <c r="J41" s="142">
        <f t="shared" si="2"/>
        <v>36</v>
      </c>
      <c r="K41" s="142">
        <f t="shared" si="2"/>
        <v>-68</v>
      </c>
      <c r="L41" s="142">
        <f t="shared" si="2"/>
        <v>-663</v>
      </c>
      <c r="M41" s="142">
        <f t="shared" si="2"/>
        <v>-596</v>
      </c>
      <c r="N41" s="142">
        <f t="shared" si="2"/>
        <v>-550</v>
      </c>
      <c r="O41" s="142">
        <f t="shared" si="2"/>
        <v>99</v>
      </c>
      <c r="P41" s="101">
        <f>+SUM(C41:O41)</f>
        <v>-4817</v>
      </c>
    </row>
  </sheetData>
  <mergeCells count="3">
    <mergeCell ref="B2:N2"/>
    <mergeCell ref="B12:N12"/>
    <mergeCell ref="B34:N34"/>
  </mergeCells>
  <pageMargins left="0.7" right="0.7" top="0.75" bottom="0.75" header="0.3" footer="0.3"/>
  <pageSetup paperSize="9" orientation="portrait" r:id="rId1"/>
  <ignoredErrors>
    <ignoredError sqref="N5:N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845F2-80C9-427F-9E6F-B7607ED240A4}">
  <dimension ref="B1:H60"/>
  <sheetViews>
    <sheetView showGridLines="0" workbookViewId="0"/>
  </sheetViews>
  <sheetFormatPr baseColWidth="10" defaultRowHeight="15" customHeight="1" x14ac:dyDescent="0.25"/>
  <cols>
    <col min="1" max="1" width="5.7109375" style="25" customWidth="1"/>
    <col min="2" max="2" width="93.7109375" style="25" bestFit="1" customWidth="1"/>
    <col min="3" max="4" width="15.7109375" style="25" customWidth="1"/>
    <col min="5" max="16384" width="11.42578125" style="25"/>
  </cols>
  <sheetData>
    <row r="1" spans="2:4" ht="15" customHeight="1" thickBot="1" x14ac:dyDescent="0.3"/>
    <row r="2" spans="2:4" ht="15" customHeight="1" thickBot="1" x14ac:dyDescent="0.3">
      <c r="B2" s="14" t="s">
        <v>76</v>
      </c>
      <c r="C2" s="26">
        <v>44926</v>
      </c>
      <c r="D2" s="14" t="s">
        <v>79</v>
      </c>
    </row>
    <row r="3" spans="2:4" ht="15" customHeight="1" thickBot="1" x14ac:dyDescent="0.3">
      <c r="B3" s="15" t="s">
        <v>1</v>
      </c>
      <c r="C3" s="16">
        <v>1698502.3603835828</v>
      </c>
      <c r="D3" s="17">
        <f>+ROUND(C3/1000,0)</f>
        <v>1699</v>
      </c>
    </row>
    <row r="4" spans="2:4" ht="15" customHeight="1" thickBot="1" x14ac:dyDescent="0.3">
      <c r="B4" s="22" t="s">
        <v>2</v>
      </c>
      <c r="C4" s="23">
        <v>2346241.9350268543</v>
      </c>
      <c r="D4" s="24">
        <f t="shared" ref="D4:D57" si="0">+ROUND(C4/1000,0)</f>
        <v>2346</v>
      </c>
    </row>
    <row r="5" spans="2:4" ht="15" customHeight="1" thickBot="1" x14ac:dyDescent="0.3">
      <c r="B5" s="22" t="s">
        <v>3</v>
      </c>
      <c r="C5" s="23">
        <v>37194881.012067012</v>
      </c>
      <c r="D5" s="24">
        <f t="shared" si="0"/>
        <v>37195</v>
      </c>
    </row>
    <row r="6" spans="2:4" ht="15" customHeight="1" thickBot="1" x14ac:dyDescent="0.3">
      <c r="B6" s="22" t="s">
        <v>4</v>
      </c>
      <c r="C6" s="23">
        <v>38339723.562772892</v>
      </c>
      <c r="D6" s="24">
        <f t="shared" si="0"/>
        <v>38340</v>
      </c>
    </row>
    <row r="7" spans="2:4" ht="15" customHeight="1" thickBot="1" x14ac:dyDescent="0.3">
      <c r="B7" s="22" t="s">
        <v>5</v>
      </c>
      <c r="C7" s="23">
        <v>641889.07891300321</v>
      </c>
      <c r="D7" s="24">
        <f t="shared" si="0"/>
        <v>642</v>
      </c>
    </row>
    <row r="8" spans="2:4" ht="15" customHeight="1" thickBot="1" x14ac:dyDescent="0.3">
      <c r="B8" s="22" t="s">
        <v>66</v>
      </c>
      <c r="C8" s="23">
        <v>2.3283064365386963E-10</v>
      </c>
      <c r="D8" s="24">
        <f t="shared" si="0"/>
        <v>0</v>
      </c>
    </row>
    <row r="9" spans="2:4" ht="15" customHeight="1" thickBot="1" x14ac:dyDescent="0.3">
      <c r="B9" s="22" t="s">
        <v>67</v>
      </c>
      <c r="C9" s="23">
        <v>3727973.8265477573</v>
      </c>
      <c r="D9" s="24">
        <f t="shared" si="0"/>
        <v>3728</v>
      </c>
    </row>
    <row r="10" spans="2:4" ht="15" customHeight="1" thickBot="1" x14ac:dyDescent="0.3">
      <c r="B10" s="22" t="s">
        <v>7</v>
      </c>
      <c r="C10" s="23">
        <v>1492389.8125738397</v>
      </c>
      <c r="D10" s="24">
        <f t="shared" si="0"/>
        <v>1492</v>
      </c>
    </row>
    <row r="11" spans="2:4" ht="15" customHeight="1" thickBot="1" x14ac:dyDescent="0.3">
      <c r="B11" s="22" t="s">
        <v>9</v>
      </c>
      <c r="C11" s="23">
        <v>774603.8600000001</v>
      </c>
      <c r="D11" s="24">
        <f t="shared" si="0"/>
        <v>775</v>
      </c>
    </row>
    <row r="12" spans="2:4" ht="15" customHeight="1" thickBot="1" x14ac:dyDescent="0.3">
      <c r="B12" s="22" t="s">
        <v>10</v>
      </c>
      <c r="C12" s="23">
        <v>82886.28</v>
      </c>
      <c r="D12" s="24">
        <f t="shared" si="0"/>
        <v>83</v>
      </c>
    </row>
    <row r="13" spans="2:4" ht="15" customHeight="1" thickBot="1" x14ac:dyDescent="0.3">
      <c r="B13" s="22" t="s">
        <v>11</v>
      </c>
      <c r="C13" s="23">
        <v>23903856.104702529</v>
      </c>
      <c r="D13" s="24">
        <f t="shared" si="0"/>
        <v>23904</v>
      </c>
    </row>
    <row r="14" spans="2:4" ht="15" customHeight="1" thickBot="1" x14ac:dyDescent="0.3">
      <c r="B14" s="22" t="s">
        <v>12</v>
      </c>
      <c r="C14" s="23">
        <v>609504.30999999994</v>
      </c>
      <c r="D14" s="24">
        <f t="shared" si="0"/>
        <v>610</v>
      </c>
    </row>
    <row r="15" spans="2:4" ht="15" customHeight="1" thickBot="1" x14ac:dyDescent="0.3">
      <c r="B15" s="22" t="s">
        <v>68</v>
      </c>
      <c r="C15" s="23">
        <v>24808.010000000031</v>
      </c>
      <c r="D15" s="24">
        <f t="shared" si="0"/>
        <v>25</v>
      </c>
    </row>
    <row r="16" spans="2:4" ht="15" customHeight="1" thickBot="1" x14ac:dyDescent="0.3">
      <c r="B16" s="22" t="s">
        <v>13</v>
      </c>
      <c r="C16" s="23">
        <v>717472.90243575</v>
      </c>
      <c r="D16" s="24">
        <f t="shared" si="0"/>
        <v>717</v>
      </c>
    </row>
    <row r="17" spans="2:8" ht="15" customHeight="1" thickBot="1" x14ac:dyDescent="0.3">
      <c r="B17" s="18" t="s">
        <v>14</v>
      </c>
      <c r="C17" s="13">
        <v>35605299.099501342</v>
      </c>
      <c r="D17" s="19">
        <f t="shared" si="0"/>
        <v>35605</v>
      </c>
    </row>
    <row r="18" spans="2:8" ht="15" customHeight="1" thickBot="1" x14ac:dyDescent="0.3">
      <c r="B18" s="20" t="s">
        <v>75</v>
      </c>
      <c r="C18" s="21">
        <v>147160032.15492457</v>
      </c>
      <c r="D18" s="21">
        <f>+SUM(D3:D17)</f>
        <v>147161</v>
      </c>
    </row>
    <row r="19" spans="2:8" ht="15" customHeight="1" thickBot="1" x14ac:dyDescent="0.3">
      <c r="B19" s="18" t="s">
        <v>18</v>
      </c>
      <c r="C19" s="13">
        <v>2496401.8993427348</v>
      </c>
      <c r="D19" s="19">
        <f t="shared" si="0"/>
        <v>2496</v>
      </c>
    </row>
    <row r="20" spans="2:8" ht="15" customHeight="1" thickBot="1" x14ac:dyDescent="0.3">
      <c r="B20" s="22" t="s">
        <v>19</v>
      </c>
      <c r="C20" s="23">
        <v>37080391.530975744</v>
      </c>
      <c r="D20" s="24">
        <f t="shared" si="0"/>
        <v>37080</v>
      </c>
    </row>
    <row r="21" spans="2:8" ht="15" customHeight="1" thickBot="1" x14ac:dyDescent="0.3">
      <c r="B21" s="22" t="s">
        <v>20</v>
      </c>
      <c r="C21" s="23">
        <v>434026.29510914348</v>
      </c>
      <c r="D21" s="24">
        <f t="shared" si="0"/>
        <v>434</v>
      </c>
      <c r="E21" s="92" t="s">
        <v>96</v>
      </c>
      <c r="F21" s="144" t="s">
        <v>97</v>
      </c>
      <c r="G21" s="93" t="s">
        <v>98</v>
      </c>
      <c r="H21" s="94">
        <v>417362.96</v>
      </c>
    </row>
    <row r="22" spans="2:8" ht="15" customHeight="1" thickBot="1" x14ac:dyDescent="0.3">
      <c r="B22" s="22" t="s">
        <v>21</v>
      </c>
      <c r="C22" s="23">
        <v>4574024.1392414169</v>
      </c>
      <c r="D22" s="24">
        <f t="shared" si="0"/>
        <v>4574</v>
      </c>
      <c r="F22" s="145"/>
      <c r="G22" s="95" t="s">
        <v>99</v>
      </c>
      <c r="H22" s="96">
        <v>16663.34</v>
      </c>
    </row>
    <row r="23" spans="2:8" ht="15" customHeight="1" thickBot="1" x14ac:dyDescent="0.3">
      <c r="B23" s="22" t="s">
        <v>22</v>
      </c>
      <c r="C23" s="23">
        <v>-3018422.7</v>
      </c>
      <c r="D23" s="24">
        <f t="shared" si="0"/>
        <v>-3018</v>
      </c>
    </row>
    <row r="24" spans="2:8" ht="15" customHeight="1" thickBot="1" x14ac:dyDescent="0.3">
      <c r="B24" s="22" t="s">
        <v>23</v>
      </c>
      <c r="C24" s="23">
        <v>3090114.63</v>
      </c>
      <c r="D24" s="24">
        <f t="shared" si="0"/>
        <v>3090</v>
      </c>
    </row>
    <row r="25" spans="2:8" ht="15" customHeight="1" thickBot="1" x14ac:dyDescent="0.3">
      <c r="B25" s="22" t="s">
        <v>24</v>
      </c>
      <c r="C25" s="23">
        <v>105357.95852149089</v>
      </c>
      <c r="D25" s="24">
        <f t="shared" si="0"/>
        <v>105</v>
      </c>
      <c r="G25" s="102"/>
    </row>
    <row r="26" spans="2:8" ht="15" customHeight="1" thickBot="1" x14ac:dyDescent="0.3">
      <c r="B26" s="22" t="s">
        <v>26</v>
      </c>
      <c r="C26" s="23">
        <v>191060.51989065739</v>
      </c>
      <c r="D26" s="24">
        <f t="shared" si="0"/>
        <v>191</v>
      </c>
    </row>
    <row r="27" spans="2:8" ht="15" customHeight="1" thickBot="1" x14ac:dyDescent="0.3">
      <c r="B27" s="22" t="s">
        <v>28</v>
      </c>
      <c r="C27" s="23">
        <v>4031752.24</v>
      </c>
      <c r="D27" s="24">
        <f t="shared" si="0"/>
        <v>4032</v>
      </c>
    </row>
    <row r="28" spans="2:8" ht="15" customHeight="1" thickBot="1" x14ac:dyDescent="0.3">
      <c r="B28" s="22" t="s">
        <v>29</v>
      </c>
      <c r="C28" s="23">
        <v>36199465.329999998</v>
      </c>
      <c r="D28" s="24">
        <f t="shared" si="0"/>
        <v>36199</v>
      </c>
    </row>
    <row r="29" spans="2:8" ht="15" customHeight="1" thickBot="1" x14ac:dyDescent="0.3">
      <c r="B29" s="22" t="s">
        <v>30</v>
      </c>
      <c r="C29" s="23">
        <v>1577316.0264612669</v>
      </c>
      <c r="D29" s="24">
        <f t="shared" si="0"/>
        <v>1577</v>
      </c>
    </row>
    <row r="30" spans="2:8" ht="15" customHeight="1" thickBot="1" x14ac:dyDescent="0.3">
      <c r="B30" s="22" t="s">
        <v>31</v>
      </c>
      <c r="C30" s="23">
        <v>5205370.6300000008</v>
      </c>
      <c r="D30" s="24">
        <f t="shared" si="0"/>
        <v>5205</v>
      </c>
    </row>
    <row r="31" spans="2:8" ht="15" customHeight="1" thickBot="1" x14ac:dyDescent="0.3">
      <c r="B31" s="22" t="s">
        <v>69</v>
      </c>
      <c r="C31" s="23">
        <v>0</v>
      </c>
      <c r="D31" s="24">
        <f t="shared" si="0"/>
        <v>0</v>
      </c>
    </row>
    <row r="32" spans="2:8" ht="15" customHeight="1" thickBot="1" x14ac:dyDescent="0.3">
      <c r="B32" s="22" t="s">
        <v>32</v>
      </c>
      <c r="C32" s="23">
        <v>440548.58999999997</v>
      </c>
      <c r="D32" s="24">
        <f t="shared" si="0"/>
        <v>441</v>
      </c>
    </row>
    <row r="33" spans="2:4" ht="15" customHeight="1" thickBot="1" x14ac:dyDescent="0.3">
      <c r="B33" s="22" t="s">
        <v>33</v>
      </c>
      <c r="C33" s="23">
        <v>8545664.8796687908</v>
      </c>
      <c r="D33" s="24">
        <f t="shared" si="0"/>
        <v>8546</v>
      </c>
    </row>
    <row r="34" spans="2:4" ht="15" customHeight="1" thickBot="1" x14ac:dyDescent="0.3">
      <c r="B34" s="22" t="s">
        <v>28</v>
      </c>
      <c r="C34" s="23">
        <v>8481375.6600000001</v>
      </c>
      <c r="D34" s="24">
        <f t="shared" si="0"/>
        <v>8481</v>
      </c>
    </row>
    <row r="35" spans="2:4" ht="15" customHeight="1" thickBot="1" x14ac:dyDescent="0.3">
      <c r="B35" s="22" t="s">
        <v>29</v>
      </c>
      <c r="C35" s="23">
        <v>7670467.1938856924</v>
      </c>
      <c r="D35" s="24">
        <f t="shared" si="0"/>
        <v>7670</v>
      </c>
    </row>
    <row r="36" spans="2:4" ht="15" customHeight="1" thickBot="1" x14ac:dyDescent="0.3">
      <c r="B36" s="22" t="s">
        <v>30</v>
      </c>
      <c r="C36" s="23">
        <v>892881.81049082498</v>
      </c>
      <c r="D36" s="24">
        <f t="shared" si="0"/>
        <v>893</v>
      </c>
    </row>
    <row r="37" spans="2:4" ht="15" customHeight="1" thickBot="1" x14ac:dyDescent="0.3">
      <c r="B37" s="22" t="s">
        <v>31</v>
      </c>
      <c r="C37" s="23">
        <v>5530140.9100000001</v>
      </c>
      <c r="D37" s="24">
        <f t="shared" si="0"/>
        <v>5530</v>
      </c>
    </row>
    <row r="38" spans="2:4" ht="15" customHeight="1" thickBot="1" x14ac:dyDescent="0.3">
      <c r="B38" s="22" t="s">
        <v>70</v>
      </c>
      <c r="C38" s="23">
        <v>0</v>
      </c>
      <c r="D38" s="24">
        <f t="shared" si="0"/>
        <v>0</v>
      </c>
    </row>
    <row r="39" spans="2:4" ht="15" customHeight="1" thickBot="1" x14ac:dyDescent="0.3">
      <c r="B39" s="22" t="s">
        <v>35</v>
      </c>
      <c r="C39" s="23">
        <v>17847230.265293442</v>
      </c>
      <c r="D39" s="24">
        <f t="shared" si="0"/>
        <v>17847</v>
      </c>
    </row>
    <row r="40" spans="2:4" ht="15" customHeight="1" thickBot="1" x14ac:dyDescent="0.3">
      <c r="B40" s="22" t="s">
        <v>36</v>
      </c>
      <c r="C40" s="23">
        <v>1146589.0841426926</v>
      </c>
      <c r="D40" s="24">
        <f t="shared" si="0"/>
        <v>1147</v>
      </c>
    </row>
    <row r="41" spans="2:4" ht="15" customHeight="1" thickBot="1" x14ac:dyDescent="0.3">
      <c r="B41" s="18" t="s">
        <v>37</v>
      </c>
      <c r="C41" s="13">
        <v>915674.01</v>
      </c>
      <c r="D41" s="19">
        <f t="shared" si="0"/>
        <v>916</v>
      </c>
    </row>
    <row r="42" spans="2:4" ht="15" customHeight="1" thickBot="1" x14ac:dyDescent="0.3">
      <c r="B42" s="20" t="s">
        <v>77</v>
      </c>
      <c r="C42" s="21">
        <v>143437430.9030239</v>
      </c>
      <c r="D42" s="21">
        <f>+SUM(D19:D41)</f>
        <v>143436</v>
      </c>
    </row>
    <row r="43" spans="2:4" ht="15" customHeight="1" thickBot="1" x14ac:dyDescent="0.3">
      <c r="B43" s="18" t="s">
        <v>41</v>
      </c>
      <c r="C43" s="13">
        <v>88431889.953426063</v>
      </c>
      <c r="D43" s="19">
        <f t="shared" si="0"/>
        <v>88432</v>
      </c>
    </row>
    <row r="44" spans="2:4" ht="15" customHeight="1" thickBot="1" x14ac:dyDescent="0.3">
      <c r="B44" s="22" t="s">
        <v>42</v>
      </c>
      <c r="C44" s="23">
        <v>2444399.5933608538</v>
      </c>
      <c r="D44" s="24">
        <f t="shared" si="0"/>
        <v>2444</v>
      </c>
    </row>
    <row r="45" spans="2:4" ht="15" customHeight="1" thickBot="1" x14ac:dyDescent="0.3">
      <c r="B45" s="22" t="s">
        <v>43</v>
      </c>
      <c r="C45" s="23">
        <v>1325809.8999999999</v>
      </c>
      <c r="D45" s="24">
        <f t="shared" si="0"/>
        <v>1326</v>
      </c>
    </row>
    <row r="46" spans="2:4" ht="15" customHeight="1" thickBot="1" x14ac:dyDescent="0.3">
      <c r="B46" s="22" t="s">
        <v>44</v>
      </c>
      <c r="C46" s="23">
        <v>-17510358.478025101</v>
      </c>
      <c r="D46" s="24">
        <f t="shared" si="0"/>
        <v>-17510</v>
      </c>
    </row>
    <row r="47" spans="2:4" ht="15" customHeight="1" thickBot="1" x14ac:dyDescent="0.3">
      <c r="B47" s="22" t="s">
        <v>45</v>
      </c>
      <c r="C47" s="23">
        <v>-58795758.524274863</v>
      </c>
      <c r="D47" s="24">
        <f t="shared" si="0"/>
        <v>-58796</v>
      </c>
    </row>
    <row r="48" spans="2:4" ht="15" customHeight="1" thickBot="1" x14ac:dyDescent="0.3">
      <c r="B48" s="22" t="s">
        <v>46</v>
      </c>
      <c r="C48" s="23">
        <v>-5973699.6730961632</v>
      </c>
      <c r="D48" s="24">
        <f t="shared" si="0"/>
        <v>-5974</v>
      </c>
    </row>
    <row r="49" spans="2:4" ht="15" customHeight="1" thickBot="1" x14ac:dyDescent="0.3">
      <c r="B49" s="22" t="s">
        <v>71</v>
      </c>
      <c r="C49" s="23">
        <v>-4589023.8895338103</v>
      </c>
      <c r="D49" s="24">
        <f t="shared" si="0"/>
        <v>-4589</v>
      </c>
    </row>
    <row r="50" spans="2:4" ht="15" customHeight="1" thickBot="1" x14ac:dyDescent="0.3">
      <c r="B50" s="22" t="s">
        <v>72</v>
      </c>
      <c r="C50" s="23">
        <v>47063.29293526199</v>
      </c>
      <c r="D50" s="24">
        <f t="shared" si="0"/>
        <v>47</v>
      </c>
    </row>
    <row r="51" spans="2:4" ht="15" customHeight="1" thickBot="1" x14ac:dyDescent="0.3">
      <c r="B51" s="22" t="s">
        <v>73</v>
      </c>
      <c r="C51" s="23">
        <v>909503.204250318</v>
      </c>
      <c r="D51" s="24">
        <f t="shared" si="0"/>
        <v>910</v>
      </c>
    </row>
    <row r="52" spans="2:4" ht="15" customHeight="1" thickBot="1" x14ac:dyDescent="0.3">
      <c r="B52" s="22" t="s">
        <v>60</v>
      </c>
      <c r="C52" s="23">
        <v>-15768.369999999999</v>
      </c>
      <c r="D52" s="24">
        <f t="shared" si="0"/>
        <v>-16</v>
      </c>
    </row>
    <row r="53" spans="2:4" ht="15" customHeight="1" thickBot="1" x14ac:dyDescent="0.3">
      <c r="B53" s="22" t="s">
        <v>50</v>
      </c>
      <c r="C53" s="23">
        <v>81588.822850645622</v>
      </c>
      <c r="D53" s="24">
        <f t="shared" si="0"/>
        <v>82</v>
      </c>
    </row>
    <row r="54" spans="2:4" ht="15" customHeight="1" thickBot="1" x14ac:dyDescent="0.3">
      <c r="B54" s="22" t="s">
        <v>74</v>
      </c>
      <c r="C54" s="23">
        <v>-24667.329105428627</v>
      </c>
      <c r="D54" s="24">
        <f t="shared" si="0"/>
        <v>-25</v>
      </c>
    </row>
    <row r="55" spans="2:4" ht="15" customHeight="1" thickBot="1" x14ac:dyDescent="0.3">
      <c r="B55" s="22" t="s">
        <v>52</v>
      </c>
      <c r="C55" s="23">
        <v>-1922689.3606561071</v>
      </c>
      <c r="D55" s="24">
        <f t="shared" si="0"/>
        <v>-1923</v>
      </c>
    </row>
    <row r="56" spans="2:4" ht="15" customHeight="1" thickBot="1" x14ac:dyDescent="0.3">
      <c r="B56" s="22" t="s">
        <v>61</v>
      </c>
      <c r="C56" s="23">
        <v>-388822.8818993998</v>
      </c>
      <c r="D56" s="24">
        <f t="shared" si="0"/>
        <v>-389</v>
      </c>
    </row>
    <row r="57" spans="2:4" ht="15" customHeight="1" thickBot="1" x14ac:dyDescent="0.3">
      <c r="B57" s="18" t="s">
        <v>62</v>
      </c>
      <c r="C57" s="13">
        <v>-296865.00927974266</v>
      </c>
      <c r="D57" s="19">
        <f t="shared" si="0"/>
        <v>-297</v>
      </c>
    </row>
    <row r="58" spans="2:4" ht="15" customHeight="1" thickBot="1" x14ac:dyDescent="0.3">
      <c r="B58" s="20" t="s">
        <v>78</v>
      </c>
      <c r="C58" s="21">
        <v>3722601.2509525428</v>
      </c>
      <c r="D58" s="21">
        <f>+SUM(D43:D57)</f>
        <v>3722</v>
      </c>
    </row>
    <row r="60" spans="2:4" ht="15" customHeight="1" x14ac:dyDescent="0.3">
      <c r="C60" s="37">
        <f>+C18-C42-C58</f>
        <v>9.4813015311956406E-4</v>
      </c>
      <c r="D60" s="37">
        <f>+D18-D42-D58</f>
        <v>3</v>
      </c>
    </row>
  </sheetData>
  <mergeCells count="1">
    <mergeCell ref="F21:F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FA4F3-9BA0-4170-8A03-CFDC58656CC0}">
  <dimension ref="B1:D76"/>
  <sheetViews>
    <sheetView showGridLines="0" topLeftCell="A18" workbookViewId="0">
      <selection activeCell="D25" sqref="D25"/>
    </sheetView>
  </sheetViews>
  <sheetFormatPr baseColWidth="10" defaultRowHeight="15" customHeight="1" x14ac:dyDescent="0.25"/>
  <cols>
    <col min="1" max="1" width="5.7109375" customWidth="1"/>
    <col min="2" max="2" width="81.28515625" bestFit="1" customWidth="1"/>
    <col min="3" max="4" width="15.7109375" customWidth="1"/>
  </cols>
  <sheetData>
    <row r="1" spans="2:4" ht="15" customHeight="1" thickBot="1" x14ac:dyDescent="0.3"/>
    <row r="2" spans="2:4" ht="30" customHeight="1" thickBot="1" x14ac:dyDescent="0.3">
      <c r="B2" s="38" t="s">
        <v>0</v>
      </c>
      <c r="C2" s="54" t="s">
        <v>94</v>
      </c>
      <c r="D2" s="54" t="s">
        <v>95</v>
      </c>
    </row>
    <row r="3" spans="2:4" ht="15" customHeight="1" thickBot="1" x14ac:dyDescent="0.3">
      <c r="B3" s="39" t="s">
        <v>1</v>
      </c>
      <c r="C3" s="55">
        <v>1769</v>
      </c>
      <c r="D3" s="75">
        <v>1637</v>
      </c>
    </row>
    <row r="4" spans="2:4" ht="15" customHeight="1" thickBot="1" x14ac:dyDescent="0.3">
      <c r="B4" s="39" t="s">
        <v>2</v>
      </c>
      <c r="C4" s="56">
        <v>2516</v>
      </c>
      <c r="D4" s="75">
        <v>2292</v>
      </c>
    </row>
    <row r="5" spans="2:4" ht="15" customHeight="1" thickBot="1" x14ac:dyDescent="0.3">
      <c r="B5" s="39" t="s">
        <v>3</v>
      </c>
      <c r="C5" s="56">
        <v>11613</v>
      </c>
      <c r="D5" s="75">
        <v>19775</v>
      </c>
    </row>
    <row r="6" spans="2:4" ht="15" customHeight="1" thickBot="1" x14ac:dyDescent="0.3">
      <c r="B6" s="39" t="s">
        <v>4</v>
      </c>
      <c r="C6" s="56">
        <v>15057</v>
      </c>
      <c r="D6" s="75">
        <v>21976</v>
      </c>
    </row>
    <row r="7" spans="2:4" ht="15" customHeight="1" thickBot="1" x14ac:dyDescent="0.3">
      <c r="B7" s="39" t="s">
        <v>5</v>
      </c>
      <c r="C7" s="56">
        <v>870</v>
      </c>
      <c r="D7" s="75">
        <v>999</v>
      </c>
    </row>
    <row r="8" spans="2:4" ht="15" customHeight="1" thickBot="1" x14ac:dyDescent="0.3">
      <c r="B8" s="39" t="s">
        <v>67</v>
      </c>
      <c r="C8" s="56">
        <v>3217</v>
      </c>
      <c r="D8" s="75">
        <v>3364</v>
      </c>
    </row>
    <row r="9" spans="2:4" ht="15" customHeight="1" thickBot="1" x14ac:dyDescent="0.3">
      <c r="B9" s="40" t="s">
        <v>12</v>
      </c>
      <c r="C9" s="57">
        <v>1398</v>
      </c>
      <c r="D9" s="76">
        <v>1235</v>
      </c>
    </row>
    <row r="10" spans="2:4" ht="15" customHeight="1" thickBot="1" x14ac:dyDescent="0.3">
      <c r="B10" s="41" t="s">
        <v>80</v>
      </c>
      <c r="C10" s="58">
        <v>36440</v>
      </c>
      <c r="D10" s="77">
        <v>51278</v>
      </c>
    </row>
    <row r="11" spans="2:4" ht="15" customHeight="1" thickBot="1" x14ac:dyDescent="0.3">
      <c r="B11" s="39" t="s">
        <v>9</v>
      </c>
      <c r="C11" s="56">
        <v>389</v>
      </c>
      <c r="D11" s="75">
        <v>849</v>
      </c>
    </row>
    <row r="12" spans="2:4" ht="15" customHeight="1" thickBot="1" x14ac:dyDescent="0.3">
      <c r="B12" s="39" t="s">
        <v>10</v>
      </c>
      <c r="C12" s="56">
        <v>199</v>
      </c>
      <c r="D12" s="75">
        <v>202</v>
      </c>
    </row>
    <row r="13" spans="2:4" ht="15" customHeight="1" thickBot="1" x14ac:dyDescent="0.3">
      <c r="B13" s="39" t="s">
        <v>11</v>
      </c>
      <c r="C13" s="56">
        <v>12141</v>
      </c>
      <c r="D13" s="75">
        <v>14352</v>
      </c>
    </row>
    <row r="14" spans="2:4" ht="15" customHeight="1" thickBot="1" x14ac:dyDescent="0.3">
      <c r="B14" s="39" t="s">
        <v>12</v>
      </c>
      <c r="C14" s="56">
        <v>435</v>
      </c>
      <c r="D14" s="75">
        <v>382</v>
      </c>
    </row>
    <row r="15" spans="2:4" ht="15" customHeight="1" thickBot="1" x14ac:dyDescent="0.3">
      <c r="B15" s="39" t="s">
        <v>13</v>
      </c>
      <c r="C15" s="56">
        <v>308</v>
      </c>
      <c r="D15" s="75">
        <v>720</v>
      </c>
    </row>
    <row r="16" spans="2:4" ht="15" customHeight="1" thickBot="1" x14ac:dyDescent="0.3">
      <c r="B16" s="42" t="s">
        <v>14</v>
      </c>
      <c r="C16" s="59">
        <v>14989</v>
      </c>
      <c r="D16" s="78">
        <v>37729</v>
      </c>
    </row>
    <row r="17" spans="2:4" ht="15" customHeight="1" thickBot="1" x14ac:dyDescent="0.3">
      <c r="B17" s="43" t="s">
        <v>81</v>
      </c>
      <c r="C17" s="60">
        <v>28461</v>
      </c>
      <c r="D17" s="79">
        <v>54234</v>
      </c>
    </row>
    <row r="18" spans="2:4" ht="15" customHeight="1" thickBot="1" x14ac:dyDescent="0.3">
      <c r="B18" s="44"/>
      <c r="C18" s="61"/>
      <c r="D18" s="80"/>
    </row>
    <row r="19" spans="2:4" ht="15" customHeight="1" thickBot="1" x14ac:dyDescent="0.3">
      <c r="B19" s="43" t="s">
        <v>16</v>
      </c>
      <c r="C19" s="60">
        <v>64901</v>
      </c>
      <c r="D19" s="79">
        <v>105512</v>
      </c>
    </row>
    <row r="20" spans="2:4" ht="15" customHeight="1" thickBot="1" x14ac:dyDescent="0.3">
      <c r="B20" s="2"/>
      <c r="C20" s="13">
        <v>0</v>
      </c>
      <c r="D20" s="13">
        <v>0</v>
      </c>
    </row>
    <row r="21" spans="2:4" ht="30" customHeight="1" thickBot="1" x14ac:dyDescent="0.3">
      <c r="B21" s="38" t="s">
        <v>17</v>
      </c>
      <c r="C21" s="54" t="s">
        <v>94</v>
      </c>
      <c r="D21" s="54" t="s">
        <v>95</v>
      </c>
    </row>
    <row r="22" spans="2:4" ht="15" customHeight="1" thickBot="1" x14ac:dyDescent="0.3">
      <c r="B22" s="39" t="s">
        <v>82</v>
      </c>
      <c r="C22" s="55">
        <v>2262</v>
      </c>
      <c r="D22" s="81">
        <v>2341</v>
      </c>
    </row>
    <row r="23" spans="2:4" ht="15" customHeight="1" thickBot="1" x14ac:dyDescent="0.3">
      <c r="B23" s="39" t="s">
        <v>19</v>
      </c>
      <c r="C23" s="56">
        <v>18428</v>
      </c>
      <c r="D23" s="75">
        <v>24679</v>
      </c>
    </row>
    <row r="24" spans="2:4" ht="15" customHeight="1" thickBot="1" x14ac:dyDescent="0.3">
      <c r="B24" s="39" t="s">
        <v>20</v>
      </c>
      <c r="C24" s="56">
        <v>0</v>
      </c>
      <c r="D24" s="75">
        <v>0</v>
      </c>
    </row>
    <row r="25" spans="2:4" ht="15" customHeight="1" thickBot="1" x14ac:dyDescent="0.3">
      <c r="B25" s="39" t="s">
        <v>21</v>
      </c>
      <c r="C25" s="56">
        <v>3015</v>
      </c>
      <c r="D25" s="75">
        <v>5148</v>
      </c>
    </row>
    <row r="26" spans="2:4" ht="15" customHeight="1" thickBot="1" x14ac:dyDescent="0.3">
      <c r="B26" s="39" t="s">
        <v>22</v>
      </c>
      <c r="C26" s="56">
        <v>-566</v>
      </c>
      <c r="D26" s="75">
        <v>-468</v>
      </c>
    </row>
    <row r="27" spans="2:4" ht="15" customHeight="1" thickBot="1" x14ac:dyDescent="0.3">
      <c r="B27" s="39" t="s">
        <v>83</v>
      </c>
      <c r="C27" s="56">
        <v>0</v>
      </c>
      <c r="D27" s="75">
        <v>1763</v>
      </c>
    </row>
    <row r="28" spans="2:4" ht="15" customHeight="1" thickBot="1" x14ac:dyDescent="0.3">
      <c r="B28" s="40" t="s">
        <v>32</v>
      </c>
      <c r="C28" s="57">
        <v>0</v>
      </c>
      <c r="D28" s="76">
        <v>0</v>
      </c>
    </row>
    <row r="29" spans="2:4" ht="15" customHeight="1" thickBot="1" x14ac:dyDescent="0.3">
      <c r="B29" s="42" t="s">
        <v>24</v>
      </c>
      <c r="C29" s="59">
        <v>-47</v>
      </c>
      <c r="D29" s="78">
        <v>18</v>
      </c>
    </row>
    <row r="30" spans="2:4" ht="15" customHeight="1" thickBot="1" x14ac:dyDescent="0.3">
      <c r="B30" s="43" t="s">
        <v>25</v>
      </c>
      <c r="C30" s="60">
        <v>23092</v>
      </c>
      <c r="D30" s="79">
        <v>33481</v>
      </c>
    </row>
    <row r="31" spans="2:4" ht="15" customHeight="1" thickBot="1" x14ac:dyDescent="0.3">
      <c r="B31" s="45" t="s">
        <v>26</v>
      </c>
      <c r="C31" s="62">
        <v>243</v>
      </c>
      <c r="D31" s="82">
        <v>274</v>
      </c>
    </row>
    <row r="32" spans="2:4" ht="15" customHeight="1" thickBot="1" x14ac:dyDescent="0.3">
      <c r="B32" s="43" t="s">
        <v>84</v>
      </c>
      <c r="C32" s="60">
        <v>23335</v>
      </c>
      <c r="D32" s="79">
        <v>33755</v>
      </c>
    </row>
    <row r="33" spans="2:4" ht="15" customHeight="1" thickBot="1" x14ac:dyDescent="0.3">
      <c r="B33" s="39" t="s">
        <v>28</v>
      </c>
      <c r="C33" s="56">
        <v>0</v>
      </c>
      <c r="D33" s="75">
        <v>3826</v>
      </c>
    </row>
    <row r="34" spans="2:4" ht="15" customHeight="1" thickBot="1" x14ac:dyDescent="0.3">
      <c r="B34" s="39" t="s">
        <v>85</v>
      </c>
      <c r="C34" s="56">
        <v>13663</v>
      </c>
      <c r="D34" s="75">
        <v>23999</v>
      </c>
    </row>
    <row r="35" spans="2:4" ht="15" customHeight="1" thickBot="1" x14ac:dyDescent="0.3">
      <c r="B35" s="39" t="s">
        <v>30</v>
      </c>
      <c r="C35" s="56">
        <v>2044</v>
      </c>
      <c r="D35" s="75">
        <v>1694</v>
      </c>
    </row>
    <row r="36" spans="2:4" ht="15" customHeight="1" thickBot="1" x14ac:dyDescent="0.3">
      <c r="B36" s="39" t="s">
        <v>31</v>
      </c>
      <c r="C36" s="56">
        <v>3104</v>
      </c>
      <c r="D36" s="75">
        <v>7459</v>
      </c>
    </row>
    <row r="37" spans="2:4" ht="15" customHeight="1" thickBot="1" x14ac:dyDescent="0.3">
      <c r="B37" s="39" t="s">
        <v>32</v>
      </c>
      <c r="C37" s="56">
        <v>673</v>
      </c>
      <c r="D37" s="75">
        <v>596</v>
      </c>
    </row>
    <row r="38" spans="2:4" ht="15" customHeight="1" thickBot="1" x14ac:dyDescent="0.3">
      <c r="B38" s="46" t="s">
        <v>33</v>
      </c>
      <c r="C38" s="63">
        <v>3440</v>
      </c>
      <c r="D38" s="83">
        <v>4865</v>
      </c>
    </row>
    <row r="39" spans="2:4" ht="15" customHeight="1" thickBot="1" x14ac:dyDescent="0.3">
      <c r="B39" s="40" t="s">
        <v>35</v>
      </c>
      <c r="C39" s="63">
        <v>238</v>
      </c>
      <c r="D39" s="76">
        <v>0</v>
      </c>
    </row>
    <row r="40" spans="2:4" ht="15" customHeight="1" thickBot="1" x14ac:dyDescent="0.3">
      <c r="B40" s="41" t="s">
        <v>86</v>
      </c>
      <c r="C40" s="58">
        <v>23162</v>
      </c>
      <c r="D40" s="58">
        <v>42439</v>
      </c>
    </row>
    <row r="41" spans="2:4" ht="15" customHeight="1" thickBot="1" x14ac:dyDescent="0.3">
      <c r="B41" s="39" t="s">
        <v>28</v>
      </c>
      <c r="C41" s="56">
        <v>0</v>
      </c>
      <c r="D41" s="75">
        <v>8293</v>
      </c>
    </row>
    <row r="42" spans="2:4" ht="15" customHeight="1" thickBot="1" x14ac:dyDescent="0.3">
      <c r="B42" s="39" t="s">
        <v>85</v>
      </c>
      <c r="C42" s="56">
        <v>4838</v>
      </c>
      <c r="D42" s="75">
        <v>4506</v>
      </c>
    </row>
    <row r="43" spans="2:4" ht="15" customHeight="1" thickBot="1" x14ac:dyDescent="0.3">
      <c r="B43" s="39" t="s">
        <v>30</v>
      </c>
      <c r="C43" s="56">
        <v>510</v>
      </c>
      <c r="D43" s="75">
        <v>690</v>
      </c>
    </row>
    <row r="44" spans="2:4" ht="15" customHeight="1" thickBot="1" x14ac:dyDescent="0.3">
      <c r="B44" s="39" t="s">
        <v>31</v>
      </c>
      <c r="C44" s="56">
        <v>3037</v>
      </c>
      <c r="D44" s="75">
        <v>4000</v>
      </c>
    </row>
    <row r="45" spans="2:4" ht="15" customHeight="1" thickBot="1" x14ac:dyDescent="0.3">
      <c r="B45" s="39" t="s">
        <v>35</v>
      </c>
      <c r="C45" s="56">
        <v>9284</v>
      </c>
      <c r="D45" s="75">
        <v>10412</v>
      </c>
    </row>
    <row r="46" spans="2:4" ht="15" customHeight="1" thickBot="1" x14ac:dyDescent="0.3">
      <c r="B46" s="39" t="s">
        <v>36</v>
      </c>
      <c r="C46" s="56">
        <v>482</v>
      </c>
      <c r="D46" s="75">
        <v>598</v>
      </c>
    </row>
    <row r="47" spans="2:4" ht="15" customHeight="1" thickBot="1" x14ac:dyDescent="0.3">
      <c r="B47" s="39" t="s">
        <v>87</v>
      </c>
      <c r="C47" s="56">
        <v>0</v>
      </c>
      <c r="D47" s="75">
        <v>0</v>
      </c>
    </row>
    <row r="48" spans="2:4" ht="15" customHeight="1" thickBot="1" x14ac:dyDescent="0.3">
      <c r="B48" s="42" t="s">
        <v>37</v>
      </c>
      <c r="C48" s="59">
        <v>253</v>
      </c>
      <c r="D48" s="78">
        <v>819</v>
      </c>
    </row>
    <row r="49" spans="2:4" ht="15" customHeight="1" x14ac:dyDescent="0.25">
      <c r="B49" s="47" t="s">
        <v>88</v>
      </c>
      <c r="C49" s="64">
        <v>18404</v>
      </c>
      <c r="D49" s="84">
        <v>29318</v>
      </c>
    </row>
    <row r="50" spans="2:4" ht="15" customHeight="1" thickBot="1" x14ac:dyDescent="0.3">
      <c r="B50" s="44"/>
      <c r="C50" s="65"/>
      <c r="D50" s="85"/>
    </row>
    <row r="51" spans="2:4" ht="15" customHeight="1" thickBot="1" x14ac:dyDescent="0.3">
      <c r="B51" s="43" t="s">
        <v>39</v>
      </c>
      <c r="C51" s="60">
        <v>64901</v>
      </c>
      <c r="D51" s="79">
        <v>105512</v>
      </c>
    </row>
    <row r="52" spans="2:4" ht="15" customHeight="1" thickBot="1" x14ac:dyDescent="0.3">
      <c r="B52" s="2"/>
      <c r="C52" s="2"/>
      <c r="D52" s="2"/>
    </row>
    <row r="53" spans="2:4" ht="30" customHeight="1" thickBot="1" x14ac:dyDescent="0.3">
      <c r="B53" s="38" t="s">
        <v>89</v>
      </c>
      <c r="C53" s="54" t="s">
        <v>94</v>
      </c>
      <c r="D53" s="54" t="s">
        <v>95</v>
      </c>
    </row>
    <row r="54" spans="2:4" ht="15" customHeight="1" thickBot="1" x14ac:dyDescent="0.3">
      <c r="B54" s="48" t="s">
        <v>90</v>
      </c>
      <c r="C54" s="66"/>
      <c r="D54" s="81">
        <v>65046</v>
      </c>
    </row>
    <row r="55" spans="2:4" ht="15" customHeight="1" thickBot="1" x14ac:dyDescent="0.3">
      <c r="B55" s="39" t="s">
        <v>42</v>
      </c>
      <c r="C55" s="67"/>
      <c r="D55" s="75">
        <v>1754</v>
      </c>
    </row>
    <row r="56" spans="2:4" ht="15" customHeight="1" thickBot="1" x14ac:dyDescent="0.3">
      <c r="B56" s="39" t="s">
        <v>91</v>
      </c>
      <c r="C56" s="68"/>
      <c r="D56" s="75">
        <v>0</v>
      </c>
    </row>
    <row r="57" spans="2:4" ht="15" customHeight="1" thickBot="1" x14ac:dyDescent="0.3">
      <c r="B57" s="39" t="s">
        <v>43</v>
      </c>
      <c r="C57" s="68"/>
      <c r="D57" s="75">
        <v>1194</v>
      </c>
    </row>
    <row r="58" spans="2:4" ht="15" customHeight="1" thickBot="1" x14ac:dyDescent="0.3">
      <c r="B58" s="39" t="s">
        <v>44</v>
      </c>
      <c r="C58" s="68"/>
      <c r="D58" s="75">
        <v>-17617</v>
      </c>
    </row>
    <row r="59" spans="2:4" ht="15" customHeight="1" thickBot="1" x14ac:dyDescent="0.3">
      <c r="B59" s="39" t="s">
        <v>45</v>
      </c>
      <c r="C59" s="67"/>
      <c r="D59" s="75">
        <v>-39556</v>
      </c>
    </row>
    <row r="60" spans="2:4" ht="15" customHeight="1" thickBot="1" x14ac:dyDescent="0.3">
      <c r="B60" s="39" t="s">
        <v>46</v>
      </c>
      <c r="C60" s="67"/>
      <c r="D60" s="75">
        <v>-4142</v>
      </c>
    </row>
    <row r="61" spans="2:4" ht="15" customHeight="1" thickBot="1" x14ac:dyDescent="0.3">
      <c r="B61" s="39" t="s">
        <v>71</v>
      </c>
      <c r="C61" s="67"/>
      <c r="D61" s="75">
        <v>-3592</v>
      </c>
    </row>
    <row r="62" spans="2:4" ht="15" customHeight="1" thickBot="1" x14ac:dyDescent="0.3">
      <c r="B62" s="39" t="s">
        <v>47</v>
      </c>
      <c r="C62" s="69"/>
      <c r="D62" s="76">
        <v>5</v>
      </c>
    </row>
    <row r="63" spans="2:4" ht="15" customHeight="1" thickBot="1" x14ac:dyDescent="0.3">
      <c r="B63" s="39" t="s">
        <v>73</v>
      </c>
      <c r="C63" s="69"/>
      <c r="D63" s="90">
        <v>526</v>
      </c>
    </row>
    <row r="64" spans="2:4" ht="15" customHeight="1" thickBot="1" x14ac:dyDescent="0.3">
      <c r="B64" s="41" t="s">
        <v>92</v>
      </c>
      <c r="C64" s="58"/>
      <c r="D64" s="77">
        <f>+SUM(D54:D63)</f>
        <v>3618</v>
      </c>
    </row>
    <row r="65" spans="2:4" ht="15" customHeight="1" thickBot="1" x14ac:dyDescent="0.3">
      <c r="B65" s="40" t="s">
        <v>49</v>
      </c>
      <c r="C65" s="69"/>
      <c r="D65" s="76">
        <v>-33</v>
      </c>
    </row>
    <row r="66" spans="2:4" ht="15" customHeight="1" thickBot="1" x14ac:dyDescent="0.3">
      <c r="B66" s="49" t="s">
        <v>50</v>
      </c>
      <c r="C66" s="70"/>
      <c r="D66" s="86">
        <v>165</v>
      </c>
    </row>
    <row r="67" spans="2:4" ht="15" customHeight="1" thickBot="1" x14ac:dyDescent="0.3">
      <c r="B67" s="39" t="s">
        <v>51</v>
      </c>
      <c r="C67" s="67"/>
      <c r="D67" s="75">
        <v>-62</v>
      </c>
    </row>
    <row r="68" spans="2:4" ht="15" customHeight="1" thickBot="1" x14ac:dyDescent="0.3">
      <c r="B68" s="39" t="s">
        <v>52</v>
      </c>
      <c r="C68" s="67"/>
      <c r="D68" s="75">
        <v>-951</v>
      </c>
    </row>
    <row r="69" spans="2:4" ht="28.5" x14ac:dyDescent="0.25">
      <c r="B69" s="50" t="s">
        <v>93</v>
      </c>
      <c r="C69" s="69"/>
      <c r="D69" s="76">
        <v>-43</v>
      </c>
    </row>
    <row r="70" spans="2:4" ht="15" customHeight="1" thickBot="1" x14ac:dyDescent="0.3">
      <c r="B70" s="47" t="s">
        <v>54</v>
      </c>
      <c r="C70" s="60"/>
      <c r="D70" s="84">
        <f>+SUM(D64:D69)</f>
        <v>2694</v>
      </c>
    </row>
    <row r="71" spans="2:4" ht="15" customHeight="1" thickBot="1" x14ac:dyDescent="0.3">
      <c r="B71" s="51" t="s">
        <v>55</v>
      </c>
      <c r="C71" s="71"/>
      <c r="D71" s="87">
        <v>-330</v>
      </c>
    </row>
    <row r="72" spans="2:4" ht="15" customHeight="1" thickBot="1" x14ac:dyDescent="0.3">
      <c r="B72" s="41" t="s">
        <v>56</v>
      </c>
      <c r="C72" s="58"/>
      <c r="D72" s="77">
        <f>+D70+D71</f>
        <v>2364</v>
      </c>
    </row>
    <row r="73" spans="2:4" ht="15" customHeight="1" thickBot="1" x14ac:dyDescent="0.3">
      <c r="B73" s="52" t="s">
        <v>57</v>
      </c>
      <c r="C73" s="72"/>
      <c r="D73" s="89">
        <v>2333</v>
      </c>
    </row>
    <row r="74" spans="2:4" ht="15" customHeight="1" thickBot="1" x14ac:dyDescent="0.3">
      <c r="B74" s="53" t="s">
        <v>58</v>
      </c>
      <c r="C74" s="73"/>
      <c r="D74" s="91">
        <v>31</v>
      </c>
    </row>
    <row r="75" spans="2:4" ht="15" customHeight="1" x14ac:dyDescent="0.25">
      <c r="B75" s="47" t="s">
        <v>59</v>
      </c>
      <c r="C75" s="64"/>
      <c r="D75" s="84"/>
    </row>
    <row r="76" spans="2:4" ht="15" customHeight="1" thickBot="1" x14ac:dyDescent="0.3">
      <c r="B76" s="53"/>
      <c r="C76" s="74"/>
      <c r="D76" s="88"/>
    </row>
  </sheetData>
  <pageMargins left="0.7" right="0.7" top="0.75" bottom="0.75" header="0.3" footer="0.3"/>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E80E4AE61757044AB62655BFEDB9A26" ma:contentTypeVersion="13" ma:contentTypeDescription="Crear nuevo documento." ma:contentTypeScope="" ma:versionID="f13495589d6c0375db5f239dba19097e">
  <xsd:schema xmlns:xsd="http://www.w3.org/2001/XMLSchema" xmlns:xs="http://www.w3.org/2001/XMLSchema" xmlns:p="http://schemas.microsoft.com/office/2006/metadata/properties" xmlns:ns2="a84559b7-0ee2-48a6-825b-9de14b206742" xmlns:ns3="281a02d2-8d4f-4fb6-90ee-3b038f220dc0" targetNamespace="http://schemas.microsoft.com/office/2006/metadata/properties" ma:root="true" ma:fieldsID="c963aacbbce4b27664468bb08cd1bcb2" ns2:_="" ns3:_="">
    <xsd:import namespace="a84559b7-0ee2-48a6-825b-9de14b206742"/>
    <xsd:import namespace="281a02d2-8d4f-4fb6-90ee-3b038f220d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559b7-0ee2-48a6-825b-9de14b2067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feb3f448-8f95-47c9-8d1d-9ee05c7b170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1a02d2-8d4f-4fb6-90ee-3b038f220d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73fafaa-5424-49c8-b5dd-99988a4cb5a7}" ma:internalName="TaxCatchAll" ma:showField="CatchAllData" ma:web="281a02d2-8d4f-4fb6-90ee-3b038f220dc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F2C4E5-08D8-41B8-9DDF-94B17480E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559b7-0ee2-48a6-825b-9de14b206742"/>
    <ds:schemaRef ds:uri="281a02d2-8d4f-4fb6-90ee-3b038f220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F2EBC6-86DC-4364-B3ED-A22F022E74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vt:i4>
      </vt:variant>
      <vt:variant>
        <vt:lpstr>Rangos con nombre</vt:lpstr>
      </vt:variant>
      <vt:variant>
        <vt:i4>1</vt:i4>
      </vt:variant>
    </vt:vector>
  </HeadingPairs>
  <TitlesOfParts>
    <vt:vector baseType="lpstr" size="6">
      <vt:lpstr>EEFF - Consolidado</vt:lpstr>
      <vt:lpstr>EEFF - Individual</vt:lpstr>
      <vt:lpstr>Diferidos</vt:lpstr>
      <vt:lpstr>Conso 2022</vt:lpstr>
      <vt:lpstr>EEFF 2021-2020</vt:lpstr>
      <vt:lpstr>'EEFF - Consolidado'!_Hlk120865381</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